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Sheet1!$A$1:$P$7</definedName>
  </definedNames>
  <calcPr calcId="145621"/>
</workbook>
</file>

<file path=xl/calcChain.xml><?xml version="1.0" encoding="utf-8"?>
<calcChain xmlns="http://schemas.openxmlformats.org/spreadsheetml/2006/main">
  <c r="O5" i="1" l="1"/>
  <c r="O7" i="1"/>
  <c r="P7" i="1" l="1"/>
  <c r="O4" i="1" l="1"/>
  <c r="P4" i="1" s="1"/>
</calcChain>
</file>

<file path=xl/sharedStrings.xml><?xml version="1.0" encoding="utf-8"?>
<sst xmlns="http://schemas.openxmlformats.org/spreadsheetml/2006/main" count="54" uniqueCount="49">
  <si>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</si>
  <si>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</si>
  <si>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</si>
  <si>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</si>
  <si>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</si>
  <si>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</si>
  <si>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</si>
  <si>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</si>
  <si>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</si>
  <si>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</si>
  <si>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</si>
  <si>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</si>
  <si>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</si>
  <si>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</si>
  <si>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</si>
  <si>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</si>
  <si>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</si>
  <si>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</si>
  <si>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</si>
  <si>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BG16RFOP002-2.043-0001-C01</t>
  </si>
  <si>
    <t>3А СТИЙЛ ООД</t>
  </si>
  <si>
    <t>12</t>
  </si>
  <si>
    <t>25.11 Производство на метални конструкции и части от тях</t>
  </si>
  <si>
    <t>Повишаване на производителността и експортния потенциал на 3А Стийл ООД</t>
  </si>
  <si>
    <t>гр.Радомир</t>
  </si>
  <si>
    <t>BG16RFOP002-2.043-0003-C01</t>
  </si>
  <si>
    <t>КАРИЕРИ И ВАРОДОБИВ АД</t>
  </si>
  <si>
    <t>BG16RFOP002-2.037-0003-C01</t>
  </si>
  <si>
    <t>ДЕМЕТ ООД</t>
  </si>
  <si>
    <t>гр.Земен</t>
  </si>
  <si>
    <t>23.52 Производство на вар и гипс</t>
  </si>
  <si>
    <t>17.10.2020 г.</t>
  </si>
  <si>
    <t>24.04.2021 г.</t>
  </si>
  <si>
    <t>Повишаване на производителността и експортния потенциал на "Кариери и Вародобив" АД на територията на МИГ-Радомир-Земен чрез закупуване на машини.</t>
  </si>
  <si>
    <t xml:space="preserve">„Кариери и Вародобив” АД е предприятие с дългогодишната традиция в производството на негасена вар и добива на инертни материали, датираща от 1949 г. „Кариери и Вародобив” АД е регистрирано като производител на негасена вар в системата на REACH и е специализирано в производството на негасена вар с размери 50-100 мм. Месечният производствен капацитет надхвърля 2500 тона. Разполага със силози за складиране на 500 тона вар. Производството е непрекъснато през цялата година. 
Предприятието има концесия за експлоатация на собствена кариера, намираща се в находище „Турско усое”, с площ от 186 025 кв. м. и запаси от 18 974 700 куб. м. висококачествен варовик.
</t>
  </si>
  <si>
    <t>с.Тича</t>
  </si>
  <si>
    <t>16.10 Разкрояване, рендосване и импрегниране на дървен материал</t>
  </si>
  <si>
    <t>7</t>
  </si>
  <si>
    <t>Повишаване на производителността и експортния потенциал на Демет ЕООД</t>
  </si>
  <si>
    <t>С изпълнението на настоящият проект Демет  ЕООД ще може да закупи нова Прахоуловителна инсталация, която ще улавя финните прахови частици, получени от механичната обработка на дървесината при производството на паркети, фурнири и шперплат. Те ще бъдат събирани в специален бункер и от тях ще се произвежда дървесен талаш</t>
  </si>
  <si>
    <t>Производството на 3А Стийл ООД, както и дейностите по проекта попадат в "мехатроника и чисти технологии", "проектиране и производство на високо-технологични продукти и/или участие в над-национална производствена верига". Металните калъпи за изливане на бетонни блокове тип "лего" са инструмент за производството на крайния продукт, който се прави в Холандия. Прецизността необходима при изработването на стоманените калъпи изисква високо технологично производство, а самите бетонни блокочета позволяват чисто и бързо строителство, без да се уврежда сериозно околната среда.</t>
  </si>
  <si>
    <t>BG16RFOP002-1.012-0001-С01</t>
  </si>
  <si>
    <t>"НОВЕЛ КОМ" ЕООД</t>
  </si>
  <si>
    <t>72 Научноизследователска и развойна дейност</t>
  </si>
  <si>
    <t>29.10.2019 г.</t>
  </si>
  <si>
    <t>29.10.2020 г.</t>
  </si>
  <si>
    <t xml:space="preserve">НОВЕЛ КОМ ЕООД е старт-ъп компания с основна дейност в сферата на НИРД, разработка и производство на електронни компоненти, продукти и технологии, с фокус върху изграждането и поддръжка на системи за енергиен мениджмънт. </t>
  </si>
  <si>
    <t>Разработка на продуктова иновация - Интелигентна система за енергиен мениджмънт на микросреда в хотели</t>
  </si>
  <si>
    <t>гр.Балчик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</si>
</sst>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d\.m\.yyyy\ &quot;г.&quot;;@"/>
    <numFmt numFmtId="166"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5"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16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6" fontId="1" fillId="0" borderId="11" xfId="37" applyNumberFormat="1" applyFont="1" applyFill="1" applyBorder="1" applyAlignment="1" applyProtection="1">
      <alignment horizontal="center" vertical="center" wrapText="1"/>
    </xf>
    <xf numFmtId="166" fontId="1" fillId="0" borderId="11" xfId="37" applyNumberFormat="1" applyFont="1" applyFill="1" applyBorder="1" applyAlignment="1" applyProtection="1">
      <alignment horizontal="center" vertical="center"/>
    </xf>
    <xf numFmtId="166" fontId="27" fillId="0" borderId="11" xfId="38" applyNumberFormat="1" applyFont="1" applyFill="1" applyBorder="1" applyAlignment="1" applyProtection="1">
      <alignment horizontal="center" vertical="center" wrapText="1"/>
    </xf>
    <xf numFmtId="166"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5"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6" fontId="1" fillId="0" borderId="0" xfId="37" applyNumberFormat="1" applyFont="1" applyFill="1" applyBorder="1" applyAlignment="1" applyProtection="1">
      <alignment horizontal="center" vertical="center" wrapText="1"/>
    </xf>
    <xf numFmtId="166" fontId="1" fillId="0" borderId="0" xfId="37" applyNumberFormat="1" applyFont="1" applyFill="1" applyBorder="1" applyAlignment="1" applyProtection="1">
      <alignment horizontal="center" vertical="center"/>
    </xf>
    <xf numFmtId="166" fontId="27" fillId="0" borderId="0" xfId="38" applyNumberFormat="1" applyFont="1" applyFill="1" applyBorder="1" applyAlignment="1" applyProtection="1">
      <alignment horizontal="center" vertical="center" wrapText="1"/>
    </xf>
    <xf numFmtId="166"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6"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5"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7"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topLeftCell="G2" zoomScale="80" zoomScaleNormal="80" zoomScaleSheetLayoutView="70" workbookViewId="0">
      <pane ySplit="2" topLeftCell="A4" activePane="bottomLeft" state="frozen"/>
      <selection activeCell="A2" sqref="A2"/>
      <selection pane="bottomLeft" activeCell="B5" sqref="B5"/>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6" t="s">
        <v>16</v>
      </c>
      <c r="B1" s="47"/>
      <c r="C1" s="47"/>
      <c r="D1" s="47"/>
      <c r="E1" s="47"/>
      <c r="F1" s="47"/>
      <c r="G1" s="47"/>
      <c r="H1" s="47"/>
      <c r="I1" s="47"/>
      <c r="J1" s="47"/>
      <c r="K1" s="47"/>
      <c r="L1" s="47"/>
      <c r="M1" s="47"/>
      <c r="N1" s="47"/>
      <c r="O1" s="47"/>
      <c r="P1" s="47"/>
    </row>
    <row r="2" spans="1:17" ht="187.5" customHeight="1" x14ac:dyDescent="0.2">
      <c r="A2" s="46" t="s">
        <v>16</v>
      </c>
      <c r="B2" s="47"/>
      <c r="C2" s="47"/>
      <c r="D2" s="47"/>
      <c r="E2" s="47"/>
      <c r="F2" s="47"/>
      <c r="G2" s="47"/>
      <c r="H2" s="47"/>
      <c r="I2" s="47"/>
      <c r="J2" s="47"/>
      <c r="K2" s="47"/>
      <c r="L2" s="47"/>
      <c r="M2" s="47"/>
      <c r="N2" s="47"/>
      <c r="O2" s="47"/>
      <c r="P2" s="47"/>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19</v>
      </c>
      <c r="B4" s="16" t="s">
        <v>20</v>
      </c>
      <c r="C4" s="17">
        <v>175447571</v>
      </c>
      <c r="D4" s="18" t="s">
        <v>22</v>
      </c>
      <c r="E4" s="19">
        <v>43755</v>
      </c>
      <c r="F4" s="20" t="s">
        <v>21</v>
      </c>
      <c r="G4" s="30" t="s">
        <v>31</v>
      </c>
      <c r="H4" s="22" t="s">
        <v>40</v>
      </c>
      <c r="I4" s="23" t="s">
        <v>23</v>
      </c>
      <c r="J4" s="24" t="s">
        <v>24</v>
      </c>
      <c r="K4" s="25" t="s">
        <v>17</v>
      </c>
      <c r="L4" s="27">
        <v>390950</v>
      </c>
      <c r="M4" s="27">
        <v>351855</v>
      </c>
      <c r="N4" s="28">
        <v>39095</v>
      </c>
      <c r="O4" s="29">
        <f>Table1[[#This Row],[Размер на БФП (в лева) / Amount of the grant (in BGN)]]*0.85</f>
        <v>299076.75</v>
      </c>
      <c r="P4" s="15">
        <f>Table1[[#This Row],[Размер на съфинансирането от Съюза (в лева) / Union co-financing (in BGN)]]/Table1[[#This Row],[Размер на БФП (в лева) / Amount of the grant (in BGN)]]</f>
        <v>0.85</v>
      </c>
    </row>
    <row r="5" spans="1:17" s="8" customFormat="1" ht="191.25" x14ac:dyDescent="0.2">
      <c r="A5" s="16" t="s">
        <v>25</v>
      </c>
      <c r="B5" s="16" t="s">
        <v>26</v>
      </c>
      <c r="C5" s="17">
        <v>113012808</v>
      </c>
      <c r="D5" s="18" t="s">
        <v>30</v>
      </c>
      <c r="E5" s="19">
        <v>43762</v>
      </c>
      <c r="F5" s="20" t="s">
        <v>18</v>
      </c>
      <c r="G5" s="21" t="s">
        <v>32</v>
      </c>
      <c r="H5" s="22" t="s">
        <v>34</v>
      </c>
      <c r="I5" s="23" t="s">
        <v>33</v>
      </c>
      <c r="J5" s="24" t="s">
        <v>29</v>
      </c>
      <c r="K5" s="25" t="s">
        <v>17</v>
      </c>
      <c r="L5" s="27">
        <v>391024.15</v>
      </c>
      <c r="M5" s="27">
        <v>351921.74</v>
      </c>
      <c r="N5" s="28">
        <v>39102.410000000003</v>
      </c>
      <c r="O5" s="29">
        <f>Table1[[#This Row],[Размер на БФП (в лева) / Amount of the grant (in BGN)]]*0.85</f>
        <v>299133.47899999999</v>
      </c>
      <c r="P5" s="15">
        <v>0.85</v>
      </c>
    </row>
    <row r="6" spans="1:17" s="8" customFormat="1" ht="89.25" x14ac:dyDescent="0.2">
      <c r="A6" s="16" t="s">
        <v>27</v>
      </c>
      <c r="B6" s="16" t="s">
        <v>28</v>
      </c>
      <c r="C6" s="17">
        <v>119033346</v>
      </c>
      <c r="D6" s="18" t="s">
        <v>36</v>
      </c>
      <c r="E6" s="19">
        <v>43762</v>
      </c>
      <c r="F6" s="20" t="s">
        <v>37</v>
      </c>
      <c r="G6" s="21">
        <v>43975</v>
      </c>
      <c r="H6" s="22" t="s">
        <v>39</v>
      </c>
      <c r="I6" s="23" t="s">
        <v>38</v>
      </c>
      <c r="J6" s="24" t="s">
        <v>35</v>
      </c>
      <c r="K6" s="24" t="s">
        <v>17</v>
      </c>
      <c r="L6" s="26">
        <v>390316.48</v>
      </c>
      <c r="M6" s="27">
        <v>351284.83</v>
      </c>
      <c r="N6" s="28">
        <v>39031.65</v>
      </c>
      <c r="O6" s="29">
        <v>298592.12</v>
      </c>
      <c r="P6" s="15">
        <v>0.85</v>
      </c>
    </row>
    <row r="7" spans="1:17" s="8" customFormat="1" ht="63.75" x14ac:dyDescent="0.2">
      <c r="A7" s="16" t="s">
        <v>41</v>
      </c>
      <c r="B7" s="16" t="s">
        <v>42</v>
      </c>
      <c r="C7" s="17">
        <v>205639413</v>
      </c>
      <c r="D7" s="18" t="s">
        <v>43</v>
      </c>
      <c r="E7" s="19" t="s">
        <v>44</v>
      </c>
      <c r="F7" s="20" t="s">
        <v>21</v>
      </c>
      <c r="G7" s="30" t="s">
        <v>45</v>
      </c>
      <c r="H7" s="22" t="s">
        <v>46</v>
      </c>
      <c r="I7" s="23" t="s">
        <v>47</v>
      </c>
      <c r="J7" s="24" t="s">
        <v>48</v>
      </c>
      <c r="K7" s="25" t="s">
        <v>17</v>
      </c>
      <c r="L7" s="26">
        <v>174710</v>
      </c>
      <c r="M7" s="27">
        <v>157239</v>
      </c>
      <c r="N7" s="28">
        <v>17471</v>
      </c>
      <c r="O7" s="29">
        <f>Table1[[#This Row],[Размер на БФП (в лева) / Amount of the grant (in BGN)]]*0.85</f>
        <v>133653.15</v>
      </c>
      <c r="P7" s="15">
        <f>Table1[[#This Row],[Размер на съфинансирането от Съюза (в лева) / Union co-financing (in BGN)]]/Table1[[#This Row],[Размер на БФП (в лева) / Amount of the grant (in BGN)]]</f>
        <v>0.85</v>
      </c>
    </row>
    <row r="8" spans="1:17" s="8" customFormat="1" ht="15" x14ac:dyDescent="0.2">
      <c r="A8" s="32"/>
      <c r="B8" s="32"/>
      <c r="C8" s="33"/>
      <c r="D8" s="34"/>
      <c r="E8" s="35"/>
      <c r="F8" s="36"/>
      <c r="G8" s="37"/>
      <c r="H8" s="38"/>
      <c r="I8" s="31"/>
      <c r="J8" s="39"/>
      <c r="K8" s="40"/>
      <c r="L8" s="41"/>
      <c r="M8" s="42"/>
      <c r="N8" s="43"/>
      <c r="O8" s="44"/>
      <c r="P8" s="45"/>
    </row>
    <row r="9" spans="1:17" x14ac:dyDescent="0.2">
      <c r="A9" s="11"/>
      <c r="D9" s="11"/>
      <c r="E9" s="11"/>
      <c r="F9" s="11"/>
      <c r="G9" s="13"/>
      <c r="H9" s="11"/>
      <c r="I9" s="11"/>
      <c r="J9" s="11"/>
      <c r="K9" s="5"/>
      <c r="Q9" s="11"/>
    </row>
    <row r="10" spans="1:17" x14ac:dyDescent="0.2">
      <c r="A10" s="11"/>
      <c r="D10" s="11"/>
      <c r="E10" s="11"/>
      <c r="F10" s="11"/>
      <c r="I10" s="11"/>
      <c r="J10" s="11"/>
      <c r="K10" s="5"/>
      <c r="Q10" s="11"/>
    </row>
    <row r="11" spans="1:17" x14ac:dyDescent="0.2">
      <c r="A11" s="11"/>
      <c r="D11" s="11"/>
      <c r="E11" s="11"/>
      <c r="F11" s="11"/>
      <c r="I11" s="11"/>
      <c r="J11" s="11"/>
      <c r="K11" s="5"/>
      <c r="Q11" s="11"/>
    </row>
    <row r="12" spans="1:17" x14ac:dyDescent="0.2">
      <c r="I12" s="11"/>
      <c r="J12" s="11"/>
      <c r="K12" s="5"/>
      <c r="Q12" s="11"/>
    </row>
    <row r="13" spans="1:17" x14ac:dyDescent="0.2">
      <c r="I13" s="11"/>
      <c r="J13" s="11"/>
      <c r="K13" s="5"/>
      <c r="Q13"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2019-10-30T09:04:49Z</dcterms:modified>
</cp:coreProperties>
</file>