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PI\Работна\Риби по договор\Риби07-2022\"/>
    </mc:Choice>
  </mc:AlternateContent>
  <workbookProtection lockStructure="1"/>
  <bookViews>
    <workbookView xWindow="0" yWindow="0" windowWidth="20490" windowHeight="7620"/>
  </bookViews>
  <sheets>
    <sheet name="цени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</externalReferences>
  <definedNames>
    <definedName name="_xlnm.Print_Titles" localSheetId="0">цени!$B:$B</definedName>
  </definedNames>
  <calcPr calcId="162913" iterateDelta="1E-4"/>
</workbook>
</file>

<file path=xl/calcChain.xml><?xml version="1.0" encoding="utf-8"?>
<calcChain xmlns="http://schemas.openxmlformats.org/spreadsheetml/2006/main">
  <c r="L3" i="1" l="1"/>
  <c r="AQ110" i="1" l="1"/>
  <c r="AP110" i="1"/>
  <c r="AN110" i="1"/>
  <c r="AM110" i="1"/>
  <c r="AK110" i="1"/>
  <c r="AJ110" i="1"/>
  <c r="AH110" i="1"/>
  <c r="AG110" i="1"/>
  <c r="AE110" i="1"/>
  <c r="AD110" i="1"/>
  <c r="AB110" i="1"/>
  <c r="AA110" i="1"/>
  <c r="Y110" i="1"/>
  <c r="X110" i="1"/>
  <c r="V110" i="1"/>
  <c r="U110" i="1"/>
  <c r="S110" i="1"/>
  <c r="R110" i="1"/>
  <c r="P110" i="1"/>
  <c r="O110" i="1"/>
  <c r="M110" i="1"/>
  <c r="L110" i="1"/>
  <c r="J110" i="1"/>
  <c r="I110" i="1"/>
  <c r="G110" i="1"/>
  <c r="F110" i="1"/>
  <c r="D110" i="1"/>
  <c r="C110" i="1"/>
  <c r="AQ107" i="1"/>
  <c r="AP107" i="1"/>
  <c r="AN107" i="1"/>
  <c r="AM107" i="1"/>
  <c r="AK107" i="1"/>
  <c r="AJ107" i="1"/>
  <c r="AH107" i="1"/>
  <c r="AG107" i="1"/>
  <c r="AE107" i="1"/>
  <c r="AD107" i="1"/>
  <c r="AB107" i="1"/>
  <c r="AA107" i="1"/>
  <c r="Y107" i="1"/>
  <c r="X107" i="1"/>
  <c r="V107" i="1"/>
  <c r="U107" i="1"/>
  <c r="S107" i="1"/>
  <c r="R107" i="1"/>
  <c r="P107" i="1"/>
  <c r="O107" i="1"/>
  <c r="M107" i="1"/>
  <c r="L107" i="1"/>
  <c r="J107" i="1"/>
  <c r="I107" i="1"/>
  <c r="G107" i="1"/>
  <c r="F107" i="1"/>
  <c r="D107" i="1"/>
  <c r="C107" i="1"/>
  <c r="AR107" i="1" l="1"/>
  <c r="E107" i="1"/>
  <c r="K107" i="1"/>
  <c r="Q107" i="1"/>
  <c r="W107" i="1"/>
  <c r="AC107" i="1"/>
  <c r="AI107" i="1"/>
  <c r="AO107" i="1"/>
  <c r="H107" i="1"/>
  <c r="Z107" i="1"/>
  <c r="AF107" i="1"/>
  <c r="AL107" i="1"/>
  <c r="N107" i="1"/>
  <c r="T107" i="1"/>
  <c r="AQ116" i="1"/>
  <c r="AP116" i="1"/>
  <c r="AN116" i="1"/>
  <c r="AM116" i="1"/>
  <c r="AK116" i="1"/>
  <c r="AJ116" i="1"/>
  <c r="AH116" i="1"/>
  <c r="AG116" i="1"/>
  <c r="AE116" i="1"/>
  <c r="AD116" i="1"/>
  <c r="AB116" i="1"/>
  <c r="AA116" i="1"/>
  <c r="Y116" i="1"/>
  <c r="X116" i="1"/>
  <c r="V116" i="1"/>
  <c r="U116" i="1"/>
  <c r="S116" i="1"/>
  <c r="R116" i="1"/>
  <c r="P116" i="1"/>
  <c r="O116" i="1"/>
  <c r="M116" i="1"/>
  <c r="L116" i="1"/>
  <c r="J116" i="1"/>
  <c r="I116" i="1"/>
  <c r="G116" i="1"/>
  <c r="F116" i="1"/>
  <c r="D116" i="1"/>
  <c r="C116" i="1"/>
  <c r="AQ115" i="1"/>
  <c r="AP115" i="1"/>
  <c r="AN115" i="1"/>
  <c r="AM115" i="1"/>
  <c r="AK115" i="1"/>
  <c r="AJ115" i="1"/>
  <c r="AH115" i="1"/>
  <c r="AG115" i="1"/>
  <c r="AE115" i="1"/>
  <c r="AD115" i="1"/>
  <c r="AB115" i="1"/>
  <c r="AA115" i="1"/>
  <c r="Y115" i="1"/>
  <c r="X115" i="1"/>
  <c r="V115" i="1"/>
  <c r="U115" i="1"/>
  <c r="S115" i="1"/>
  <c r="R115" i="1"/>
  <c r="P115" i="1"/>
  <c r="O115" i="1"/>
  <c r="M115" i="1"/>
  <c r="L115" i="1"/>
  <c r="J115" i="1"/>
  <c r="I115" i="1"/>
  <c r="G115" i="1"/>
  <c r="F115" i="1"/>
  <c r="D115" i="1"/>
  <c r="C115" i="1"/>
  <c r="AQ114" i="1"/>
  <c r="AP114" i="1"/>
  <c r="AN114" i="1"/>
  <c r="AM114" i="1"/>
  <c r="AK114" i="1"/>
  <c r="AJ114" i="1"/>
  <c r="AH114" i="1"/>
  <c r="AG114" i="1"/>
  <c r="AE114" i="1"/>
  <c r="AD114" i="1"/>
  <c r="AB114" i="1"/>
  <c r="AA114" i="1"/>
  <c r="Y114" i="1"/>
  <c r="X114" i="1"/>
  <c r="V114" i="1"/>
  <c r="U114" i="1"/>
  <c r="S114" i="1"/>
  <c r="R114" i="1"/>
  <c r="P114" i="1"/>
  <c r="O114" i="1"/>
  <c r="M114" i="1"/>
  <c r="L114" i="1"/>
  <c r="J114" i="1"/>
  <c r="I114" i="1"/>
  <c r="G114" i="1"/>
  <c r="F114" i="1"/>
  <c r="D114" i="1"/>
  <c r="C114" i="1"/>
  <c r="AQ112" i="1"/>
  <c r="AP112" i="1"/>
  <c r="AN112" i="1"/>
  <c r="AM112" i="1"/>
  <c r="AK112" i="1"/>
  <c r="AJ112" i="1"/>
  <c r="AH112" i="1"/>
  <c r="AG112" i="1"/>
  <c r="AE112" i="1"/>
  <c r="AD112" i="1"/>
  <c r="AB112" i="1"/>
  <c r="AA112" i="1"/>
  <c r="Y112" i="1"/>
  <c r="X112" i="1"/>
  <c r="V112" i="1"/>
  <c r="U112" i="1"/>
  <c r="S112" i="1"/>
  <c r="R112" i="1"/>
  <c r="P112" i="1"/>
  <c r="O112" i="1"/>
  <c r="M112" i="1"/>
  <c r="L112" i="1"/>
  <c r="J112" i="1"/>
  <c r="I112" i="1"/>
  <c r="G112" i="1"/>
  <c r="F112" i="1"/>
  <c r="D112" i="1"/>
  <c r="C112" i="1"/>
  <c r="AQ106" i="1"/>
  <c r="AP106" i="1"/>
  <c r="AN106" i="1"/>
  <c r="AM106" i="1"/>
  <c r="AK106" i="1"/>
  <c r="AJ106" i="1"/>
  <c r="AH106" i="1"/>
  <c r="AG106" i="1"/>
  <c r="AE106" i="1"/>
  <c r="AD106" i="1"/>
  <c r="AB106" i="1"/>
  <c r="AA106" i="1"/>
  <c r="Y106" i="1"/>
  <c r="X106" i="1"/>
  <c r="V106" i="1"/>
  <c r="U106" i="1"/>
  <c r="S106" i="1"/>
  <c r="R106" i="1"/>
  <c r="P106" i="1"/>
  <c r="O106" i="1"/>
  <c r="M106" i="1"/>
  <c r="L106" i="1"/>
  <c r="J106" i="1"/>
  <c r="I106" i="1"/>
  <c r="G106" i="1"/>
  <c r="F106" i="1"/>
  <c r="D106" i="1"/>
  <c r="C106" i="1"/>
  <c r="AQ104" i="1"/>
  <c r="AP104" i="1"/>
  <c r="AN104" i="1"/>
  <c r="AM104" i="1"/>
  <c r="AK104" i="1"/>
  <c r="AJ104" i="1"/>
  <c r="AH104" i="1"/>
  <c r="AG104" i="1"/>
  <c r="AE104" i="1"/>
  <c r="AD104" i="1"/>
  <c r="AB104" i="1"/>
  <c r="AA104" i="1"/>
  <c r="Y104" i="1"/>
  <c r="X104" i="1"/>
  <c r="V104" i="1"/>
  <c r="U104" i="1"/>
  <c r="S104" i="1"/>
  <c r="R104" i="1"/>
  <c r="P104" i="1"/>
  <c r="O104" i="1"/>
  <c r="M104" i="1"/>
  <c r="L104" i="1"/>
  <c r="J104" i="1"/>
  <c r="I104" i="1"/>
  <c r="G104" i="1"/>
  <c r="F104" i="1"/>
  <c r="D104" i="1"/>
  <c r="C104" i="1"/>
  <c r="AQ102" i="1"/>
  <c r="AP102" i="1"/>
  <c r="AN102" i="1"/>
  <c r="AM102" i="1"/>
  <c r="AK102" i="1"/>
  <c r="AJ102" i="1"/>
  <c r="AH102" i="1"/>
  <c r="AG102" i="1"/>
  <c r="AE102" i="1"/>
  <c r="AD102" i="1"/>
  <c r="AB102" i="1"/>
  <c r="AA102" i="1"/>
  <c r="Y102" i="1"/>
  <c r="X102" i="1"/>
  <c r="V102" i="1"/>
  <c r="U102" i="1"/>
  <c r="S102" i="1"/>
  <c r="R102" i="1"/>
  <c r="P102" i="1"/>
  <c r="O102" i="1"/>
  <c r="M102" i="1"/>
  <c r="L102" i="1"/>
  <c r="J102" i="1"/>
  <c r="I102" i="1"/>
  <c r="G102" i="1"/>
  <c r="F102" i="1"/>
  <c r="D102" i="1"/>
  <c r="C102" i="1"/>
  <c r="AQ99" i="1"/>
  <c r="AP99" i="1"/>
  <c r="AN99" i="1"/>
  <c r="AM99" i="1"/>
  <c r="AK99" i="1"/>
  <c r="AJ99" i="1"/>
  <c r="AH99" i="1"/>
  <c r="AG99" i="1"/>
  <c r="AE99" i="1"/>
  <c r="AD99" i="1"/>
  <c r="AB99" i="1"/>
  <c r="AA99" i="1"/>
  <c r="Y99" i="1"/>
  <c r="X99" i="1"/>
  <c r="V99" i="1"/>
  <c r="U99" i="1"/>
  <c r="S99" i="1"/>
  <c r="R99" i="1"/>
  <c r="P99" i="1"/>
  <c r="O99" i="1"/>
  <c r="M99" i="1"/>
  <c r="L99" i="1"/>
  <c r="J99" i="1"/>
  <c r="I99" i="1"/>
  <c r="G99" i="1"/>
  <c r="F99" i="1"/>
  <c r="D99" i="1"/>
  <c r="C99" i="1"/>
  <c r="AQ98" i="1"/>
  <c r="AP98" i="1"/>
  <c r="AN98" i="1"/>
  <c r="AM98" i="1"/>
  <c r="AK98" i="1"/>
  <c r="AJ98" i="1"/>
  <c r="AH98" i="1"/>
  <c r="AG98" i="1"/>
  <c r="AE98" i="1"/>
  <c r="AD98" i="1"/>
  <c r="AB98" i="1"/>
  <c r="AA98" i="1"/>
  <c r="Y98" i="1"/>
  <c r="X98" i="1"/>
  <c r="V98" i="1"/>
  <c r="U98" i="1"/>
  <c r="S98" i="1"/>
  <c r="R98" i="1"/>
  <c r="P98" i="1"/>
  <c r="O98" i="1"/>
  <c r="M98" i="1"/>
  <c r="L98" i="1"/>
  <c r="J98" i="1"/>
  <c r="I98" i="1"/>
  <c r="G98" i="1"/>
  <c r="F98" i="1"/>
  <c r="D98" i="1"/>
  <c r="C98" i="1"/>
  <c r="AQ96" i="1"/>
  <c r="AP96" i="1"/>
  <c r="AN96" i="1"/>
  <c r="AM96" i="1"/>
  <c r="AK96" i="1"/>
  <c r="AJ96" i="1"/>
  <c r="AH96" i="1"/>
  <c r="AG96" i="1"/>
  <c r="AE96" i="1"/>
  <c r="AD96" i="1"/>
  <c r="AB96" i="1"/>
  <c r="AA96" i="1"/>
  <c r="Y96" i="1"/>
  <c r="X96" i="1"/>
  <c r="V96" i="1"/>
  <c r="U96" i="1"/>
  <c r="S96" i="1"/>
  <c r="R96" i="1"/>
  <c r="P96" i="1"/>
  <c r="O96" i="1"/>
  <c r="M96" i="1"/>
  <c r="L96" i="1"/>
  <c r="J96" i="1"/>
  <c r="I96" i="1"/>
  <c r="G96" i="1"/>
  <c r="F96" i="1"/>
  <c r="D96" i="1"/>
  <c r="C96" i="1"/>
  <c r="AQ94" i="1"/>
  <c r="AP94" i="1"/>
  <c r="AN94" i="1"/>
  <c r="AM94" i="1"/>
  <c r="AK94" i="1"/>
  <c r="AJ94" i="1"/>
  <c r="AH94" i="1"/>
  <c r="AG94" i="1"/>
  <c r="AE94" i="1"/>
  <c r="AD94" i="1"/>
  <c r="AB94" i="1"/>
  <c r="AA94" i="1"/>
  <c r="Y94" i="1"/>
  <c r="X94" i="1"/>
  <c r="V94" i="1"/>
  <c r="U94" i="1"/>
  <c r="S94" i="1"/>
  <c r="R94" i="1"/>
  <c r="P94" i="1"/>
  <c r="O94" i="1"/>
  <c r="M94" i="1"/>
  <c r="L94" i="1"/>
  <c r="J94" i="1"/>
  <c r="I94" i="1"/>
  <c r="G94" i="1"/>
  <c r="F94" i="1"/>
  <c r="D94" i="1"/>
  <c r="C94" i="1"/>
  <c r="AQ92" i="1"/>
  <c r="AP92" i="1"/>
  <c r="AN92" i="1"/>
  <c r="AM92" i="1"/>
  <c r="AK92" i="1"/>
  <c r="AJ92" i="1"/>
  <c r="AH92" i="1"/>
  <c r="AG92" i="1"/>
  <c r="AE92" i="1"/>
  <c r="AD92" i="1"/>
  <c r="AB92" i="1"/>
  <c r="AA92" i="1"/>
  <c r="Y92" i="1"/>
  <c r="X92" i="1"/>
  <c r="V92" i="1"/>
  <c r="U92" i="1"/>
  <c r="S92" i="1"/>
  <c r="R92" i="1"/>
  <c r="P92" i="1"/>
  <c r="O92" i="1"/>
  <c r="M92" i="1"/>
  <c r="L92" i="1"/>
  <c r="J92" i="1"/>
  <c r="I92" i="1"/>
  <c r="G92" i="1"/>
  <c r="F92" i="1"/>
  <c r="D92" i="1"/>
  <c r="C92" i="1"/>
  <c r="AQ90" i="1"/>
  <c r="AP90" i="1"/>
  <c r="AN90" i="1"/>
  <c r="AM90" i="1"/>
  <c r="AK90" i="1"/>
  <c r="AJ90" i="1"/>
  <c r="AH90" i="1"/>
  <c r="AG90" i="1"/>
  <c r="AE90" i="1"/>
  <c r="AD90" i="1"/>
  <c r="AB90" i="1"/>
  <c r="AA90" i="1"/>
  <c r="Y90" i="1"/>
  <c r="X90" i="1"/>
  <c r="V90" i="1"/>
  <c r="U90" i="1"/>
  <c r="S90" i="1"/>
  <c r="R90" i="1"/>
  <c r="P90" i="1"/>
  <c r="O90" i="1"/>
  <c r="M90" i="1"/>
  <c r="L90" i="1"/>
  <c r="J90" i="1"/>
  <c r="I90" i="1"/>
  <c r="G90" i="1"/>
  <c r="F90" i="1"/>
  <c r="D90" i="1"/>
  <c r="C90" i="1"/>
  <c r="AQ88" i="1"/>
  <c r="AP88" i="1"/>
  <c r="AN88" i="1"/>
  <c r="AM88" i="1"/>
  <c r="AK88" i="1"/>
  <c r="AJ88" i="1"/>
  <c r="AH88" i="1"/>
  <c r="AG88" i="1"/>
  <c r="AE88" i="1"/>
  <c r="AD88" i="1"/>
  <c r="AB88" i="1"/>
  <c r="AA88" i="1"/>
  <c r="Y88" i="1"/>
  <c r="X88" i="1"/>
  <c r="V88" i="1"/>
  <c r="U88" i="1"/>
  <c r="S88" i="1"/>
  <c r="R88" i="1"/>
  <c r="P88" i="1"/>
  <c r="O88" i="1"/>
  <c r="M88" i="1"/>
  <c r="L88" i="1"/>
  <c r="J88" i="1"/>
  <c r="I88" i="1"/>
  <c r="G88" i="1"/>
  <c r="F88" i="1"/>
  <c r="D88" i="1"/>
  <c r="C88" i="1"/>
  <c r="AQ86" i="1"/>
  <c r="AP86" i="1"/>
  <c r="AN86" i="1"/>
  <c r="AM86" i="1"/>
  <c r="AK86" i="1"/>
  <c r="AJ86" i="1"/>
  <c r="AH86" i="1"/>
  <c r="AG86" i="1"/>
  <c r="AE86" i="1"/>
  <c r="AD86" i="1"/>
  <c r="AB86" i="1"/>
  <c r="AA86" i="1"/>
  <c r="Y86" i="1"/>
  <c r="X86" i="1"/>
  <c r="V86" i="1"/>
  <c r="U86" i="1"/>
  <c r="S86" i="1"/>
  <c r="R86" i="1"/>
  <c r="P86" i="1"/>
  <c r="O86" i="1"/>
  <c r="M86" i="1"/>
  <c r="L86" i="1"/>
  <c r="J86" i="1"/>
  <c r="I86" i="1"/>
  <c r="G86" i="1"/>
  <c r="F86" i="1"/>
  <c r="D86" i="1"/>
  <c r="C86" i="1"/>
  <c r="AQ85" i="1"/>
  <c r="AP85" i="1"/>
  <c r="AN85" i="1"/>
  <c r="AM85" i="1"/>
  <c r="AK85" i="1"/>
  <c r="AJ85" i="1"/>
  <c r="AH85" i="1"/>
  <c r="AG85" i="1"/>
  <c r="AE85" i="1"/>
  <c r="AD85" i="1"/>
  <c r="AB85" i="1"/>
  <c r="AA85" i="1"/>
  <c r="Y85" i="1"/>
  <c r="X85" i="1"/>
  <c r="V85" i="1"/>
  <c r="U85" i="1"/>
  <c r="S85" i="1"/>
  <c r="R85" i="1"/>
  <c r="P85" i="1"/>
  <c r="O85" i="1"/>
  <c r="M85" i="1"/>
  <c r="L85" i="1"/>
  <c r="J85" i="1"/>
  <c r="I85" i="1"/>
  <c r="G85" i="1"/>
  <c r="F85" i="1"/>
  <c r="D85" i="1"/>
  <c r="C85" i="1"/>
  <c r="AQ84" i="1"/>
  <c r="AP84" i="1"/>
  <c r="AN84" i="1"/>
  <c r="AM84" i="1"/>
  <c r="AK84" i="1"/>
  <c r="AJ84" i="1"/>
  <c r="AH84" i="1"/>
  <c r="AG84" i="1"/>
  <c r="AE84" i="1"/>
  <c r="AD84" i="1"/>
  <c r="AB84" i="1"/>
  <c r="AA84" i="1"/>
  <c r="Y84" i="1"/>
  <c r="X84" i="1"/>
  <c r="V84" i="1"/>
  <c r="U84" i="1"/>
  <c r="S84" i="1"/>
  <c r="R84" i="1"/>
  <c r="P84" i="1"/>
  <c r="O84" i="1"/>
  <c r="M84" i="1"/>
  <c r="L84" i="1"/>
  <c r="J84" i="1"/>
  <c r="I84" i="1"/>
  <c r="G84" i="1"/>
  <c r="F84" i="1"/>
  <c r="D84" i="1"/>
  <c r="C84" i="1"/>
  <c r="AQ82" i="1"/>
  <c r="AP82" i="1"/>
  <c r="AN82" i="1"/>
  <c r="AM82" i="1"/>
  <c r="AK82" i="1"/>
  <c r="AJ82" i="1"/>
  <c r="AH82" i="1"/>
  <c r="AG82" i="1"/>
  <c r="AE82" i="1"/>
  <c r="AD82" i="1"/>
  <c r="AB82" i="1"/>
  <c r="AA82" i="1"/>
  <c r="Y82" i="1"/>
  <c r="X82" i="1"/>
  <c r="V82" i="1"/>
  <c r="U82" i="1"/>
  <c r="S82" i="1"/>
  <c r="R82" i="1"/>
  <c r="P82" i="1"/>
  <c r="O82" i="1"/>
  <c r="M82" i="1"/>
  <c r="L82" i="1"/>
  <c r="J82" i="1"/>
  <c r="I82" i="1"/>
  <c r="G82" i="1"/>
  <c r="F82" i="1"/>
  <c r="D82" i="1"/>
  <c r="C82" i="1"/>
  <c r="AQ80" i="1"/>
  <c r="AP80" i="1"/>
  <c r="AN80" i="1"/>
  <c r="AM80" i="1"/>
  <c r="AK80" i="1"/>
  <c r="AJ80" i="1"/>
  <c r="AH80" i="1"/>
  <c r="AG80" i="1"/>
  <c r="AE80" i="1"/>
  <c r="AD80" i="1"/>
  <c r="AB80" i="1"/>
  <c r="AA80" i="1"/>
  <c r="Y80" i="1"/>
  <c r="X80" i="1"/>
  <c r="V80" i="1"/>
  <c r="U80" i="1"/>
  <c r="S80" i="1"/>
  <c r="R80" i="1"/>
  <c r="P80" i="1"/>
  <c r="O80" i="1"/>
  <c r="M80" i="1"/>
  <c r="L80" i="1"/>
  <c r="J80" i="1"/>
  <c r="I80" i="1"/>
  <c r="G80" i="1"/>
  <c r="F80" i="1"/>
  <c r="D80" i="1"/>
  <c r="C80" i="1"/>
  <c r="AQ78" i="1"/>
  <c r="AP78" i="1"/>
  <c r="AN78" i="1"/>
  <c r="AM78" i="1"/>
  <c r="AK78" i="1"/>
  <c r="AJ78" i="1"/>
  <c r="AH78" i="1"/>
  <c r="AG78" i="1"/>
  <c r="AE78" i="1"/>
  <c r="AD78" i="1"/>
  <c r="AB78" i="1"/>
  <c r="AA78" i="1"/>
  <c r="Y78" i="1"/>
  <c r="X78" i="1"/>
  <c r="V78" i="1"/>
  <c r="U78" i="1"/>
  <c r="S78" i="1"/>
  <c r="R78" i="1"/>
  <c r="P78" i="1"/>
  <c r="O78" i="1"/>
  <c r="M78" i="1"/>
  <c r="L78" i="1"/>
  <c r="J78" i="1"/>
  <c r="I78" i="1"/>
  <c r="G78" i="1"/>
  <c r="F78" i="1"/>
  <c r="D78" i="1"/>
  <c r="C78" i="1"/>
  <c r="AQ76" i="1"/>
  <c r="AP76" i="1"/>
  <c r="AN76" i="1"/>
  <c r="AM76" i="1"/>
  <c r="AK76" i="1"/>
  <c r="AJ76" i="1"/>
  <c r="AH76" i="1"/>
  <c r="AG76" i="1"/>
  <c r="AE76" i="1"/>
  <c r="AD76" i="1"/>
  <c r="AB76" i="1"/>
  <c r="AA76" i="1"/>
  <c r="Y76" i="1"/>
  <c r="X76" i="1"/>
  <c r="V76" i="1"/>
  <c r="U76" i="1"/>
  <c r="S76" i="1"/>
  <c r="R76" i="1"/>
  <c r="P76" i="1"/>
  <c r="O76" i="1"/>
  <c r="M76" i="1"/>
  <c r="L76" i="1"/>
  <c r="J76" i="1"/>
  <c r="I76" i="1"/>
  <c r="G76" i="1"/>
  <c r="F76" i="1"/>
  <c r="D76" i="1"/>
  <c r="C76" i="1"/>
  <c r="AQ75" i="1"/>
  <c r="AP75" i="1"/>
  <c r="AN75" i="1"/>
  <c r="AM75" i="1"/>
  <c r="AK75" i="1"/>
  <c r="AJ75" i="1"/>
  <c r="AH75" i="1"/>
  <c r="AG75" i="1"/>
  <c r="AE75" i="1"/>
  <c r="AD75" i="1"/>
  <c r="AB75" i="1"/>
  <c r="AA75" i="1"/>
  <c r="Y75" i="1"/>
  <c r="X75" i="1"/>
  <c r="V75" i="1"/>
  <c r="U75" i="1"/>
  <c r="S75" i="1"/>
  <c r="R75" i="1"/>
  <c r="P75" i="1"/>
  <c r="O75" i="1"/>
  <c r="M75" i="1"/>
  <c r="L75" i="1"/>
  <c r="J75" i="1"/>
  <c r="I75" i="1"/>
  <c r="G75" i="1"/>
  <c r="F75" i="1"/>
  <c r="D75" i="1"/>
  <c r="C75" i="1"/>
  <c r="AQ74" i="1"/>
  <c r="AP74" i="1"/>
  <c r="AN74" i="1"/>
  <c r="AM74" i="1"/>
  <c r="AK74" i="1"/>
  <c r="AJ74" i="1"/>
  <c r="AH74" i="1"/>
  <c r="AG74" i="1"/>
  <c r="AE74" i="1"/>
  <c r="AD74" i="1"/>
  <c r="AB74" i="1"/>
  <c r="AA74" i="1"/>
  <c r="Y74" i="1"/>
  <c r="X74" i="1"/>
  <c r="V74" i="1"/>
  <c r="U74" i="1"/>
  <c r="S74" i="1"/>
  <c r="R74" i="1"/>
  <c r="P74" i="1"/>
  <c r="O74" i="1"/>
  <c r="M74" i="1"/>
  <c r="L74" i="1"/>
  <c r="J74" i="1"/>
  <c r="I74" i="1"/>
  <c r="G74" i="1"/>
  <c r="F74" i="1"/>
  <c r="D74" i="1"/>
  <c r="C74" i="1"/>
  <c r="AQ72" i="1"/>
  <c r="AP72" i="1"/>
  <c r="AN72" i="1"/>
  <c r="AM72" i="1"/>
  <c r="AK72" i="1"/>
  <c r="AJ72" i="1"/>
  <c r="AH72" i="1"/>
  <c r="AG72" i="1"/>
  <c r="AE72" i="1"/>
  <c r="AD72" i="1"/>
  <c r="AB72" i="1"/>
  <c r="AA72" i="1"/>
  <c r="Y72" i="1"/>
  <c r="X72" i="1"/>
  <c r="V72" i="1"/>
  <c r="U72" i="1"/>
  <c r="S72" i="1"/>
  <c r="R72" i="1"/>
  <c r="P72" i="1"/>
  <c r="O72" i="1"/>
  <c r="M72" i="1"/>
  <c r="L72" i="1"/>
  <c r="J72" i="1"/>
  <c r="I72" i="1"/>
  <c r="G72" i="1"/>
  <c r="F72" i="1"/>
  <c r="D72" i="1"/>
  <c r="C72" i="1"/>
  <c r="AQ71" i="1"/>
  <c r="AP71" i="1"/>
  <c r="AN71" i="1"/>
  <c r="AM71" i="1"/>
  <c r="AK71" i="1"/>
  <c r="AJ71" i="1"/>
  <c r="AH71" i="1"/>
  <c r="AG71" i="1"/>
  <c r="AE71" i="1"/>
  <c r="AD71" i="1"/>
  <c r="AB71" i="1"/>
  <c r="AA71" i="1"/>
  <c r="Y71" i="1"/>
  <c r="X71" i="1"/>
  <c r="V71" i="1"/>
  <c r="U71" i="1"/>
  <c r="S71" i="1"/>
  <c r="R71" i="1"/>
  <c r="P71" i="1"/>
  <c r="O71" i="1"/>
  <c r="M71" i="1"/>
  <c r="L71" i="1"/>
  <c r="J71" i="1"/>
  <c r="I71" i="1"/>
  <c r="G71" i="1"/>
  <c r="F71" i="1"/>
  <c r="D71" i="1"/>
  <c r="C71" i="1"/>
  <c r="AQ70" i="1"/>
  <c r="AP70" i="1"/>
  <c r="AN70" i="1"/>
  <c r="AM70" i="1"/>
  <c r="AK70" i="1"/>
  <c r="AJ70" i="1"/>
  <c r="AH70" i="1"/>
  <c r="AG70" i="1"/>
  <c r="AE70" i="1"/>
  <c r="AD70" i="1"/>
  <c r="AB70" i="1"/>
  <c r="AA70" i="1"/>
  <c r="Y70" i="1"/>
  <c r="X70" i="1"/>
  <c r="V70" i="1"/>
  <c r="U70" i="1"/>
  <c r="S70" i="1"/>
  <c r="R70" i="1"/>
  <c r="P70" i="1"/>
  <c r="O70" i="1"/>
  <c r="M70" i="1"/>
  <c r="L70" i="1"/>
  <c r="J70" i="1"/>
  <c r="I70" i="1"/>
  <c r="G70" i="1"/>
  <c r="F70" i="1"/>
  <c r="D70" i="1"/>
  <c r="C70" i="1"/>
  <c r="AQ68" i="1"/>
  <c r="AP68" i="1"/>
  <c r="AN68" i="1"/>
  <c r="AM68" i="1"/>
  <c r="AK68" i="1"/>
  <c r="AJ68" i="1"/>
  <c r="AH68" i="1"/>
  <c r="AG68" i="1"/>
  <c r="AE68" i="1"/>
  <c r="AD68" i="1"/>
  <c r="AB68" i="1"/>
  <c r="AA68" i="1"/>
  <c r="Y68" i="1"/>
  <c r="X68" i="1"/>
  <c r="V68" i="1"/>
  <c r="U68" i="1"/>
  <c r="S68" i="1"/>
  <c r="R68" i="1"/>
  <c r="P68" i="1"/>
  <c r="O68" i="1"/>
  <c r="M68" i="1"/>
  <c r="L68" i="1"/>
  <c r="J68" i="1"/>
  <c r="I68" i="1"/>
  <c r="G68" i="1"/>
  <c r="F68" i="1"/>
  <c r="D68" i="1"/>
  <c r="C68" i="1"/>
  <c r="AQ66" i="1"/>
  <c r="AP66" i="1"/>
  <c r="AN66" i="1"/>
  <c r="AM66" i="1"/>
  <c r="AK66" i="1"/>
  <c r="AJ66" i="1"/>
  <c r="AH66" i="1"/>
  <c r="AG66" i="1"/>
  <c r="AE66" i="1"/>
  <c r="AD66" i="1"/>
  <c r="AB66" i="1"/>
  <c r="AA66" i="1"/>
  <c r="Y66" i="1"/>
  <c r="X66" i="1"/>
  <c r="V66" i="1"/>
  <c r="U66" i="1"/>
  <c r="S66" i="1"/>
  <c r="R66" i="1"/>
  <c r="P66" i="1"/>
  <c r="O66" i="1"/>
  <c r="M66" i="1"/>
  <c r="L66" i="1"/>
  <c r="J66" i="1"/>
  <c r="I66" i="1"/>
  <c r="G66" i="1"/>
  <c r="F66" i="1"/>
  <c r="D66" i="1"/>
  <c r="C66" i="1"/>
  <c r="AQ64" i="1"/>
  <c r="AP64" i="1"/>
  <c r="AN64" i="1"/>
  <c r="AM64" i="1"/>
  <c r="AK64" i="1"/>
  <c r="AJ64" i="1"/>
  <c r="AH64" i="1"/>
  <c r="AG64" i="1"/>
  <c r="AE64" i="1"/>
  <c r="AD64" i="1"/>
  <c r="AB64" i="1"/>
  <c r="AA64" i="1"/>
  <c r="Y64" i="1"/>
  <c r="X64" i="1"/>
  <c r="V64" i="1"/>
  <c r="U64" i="1"/>
  <c r="S64" i="1"/>
  <c r="R64" i="1"/>
  <c r="P64" i="1"/>
  <c r="O64" i="1"/>
  <c r="M64" i="1"/>
  <c r="L64" i="1"/>
  <c r="J64" i="1"/>
  <c r="I64" i="1"/>
  <c r="G64" i="1"/>
  <c r="F64" i="1"/>
  <c r="D64" i="1"/>
  <c r="C64" i="1"/>
  <c r="AQ62" i="1"/>
  <c r="AP62" i="1"/>
  <c r="AN62" i="1"/>
  <c r="AM62" i="1"/>
  <c r="AK62" i="1"/>
  <c r="AJ62" i="1"/>
  <c r="AH62" i="1"/>
  <c r="AG62" i="1"/>
  <c r="AE62" i="1"/>
  <c r="AD62" i="1"/>
  <c r="AB62" i="1"/>
  <c r="AA62" i="1"/>
  <c r="Y62" i="1"/>
  <c r="X62" i="1"/>
  <c r="V62" i="1"/>
  <c r="U62" i="1"/>
  <c r="S62" i="1"/>
  <c r="R62" i="1"/>
  <c r="P62" i="1"/>
  <c r="O62" i="1"/>
  <c r="M62" i="1"/>
  <c r="L62" i="1"/>
  <c r="J62" i="1"/>
  <c r="I62" i="1"/>
  <c r="G62" i="1"/>
  <c r="F62" i="1"/>
  <c r="D62" i="1"/>
  <c r="C62" i="1"/>
  <c r="AQ60" i="1"/>
  <c r="AP60" i="1"/>
  <c r="AN60" i="1"/>
  <c r="AM60" i="1"/>
  <c r="AK60" i="1"/>
  <c r="AJ60" i="1"/>
  <c r="AH60" i="1"/>
  <c r="AG60" i="1"/>
  <c r="AE60" i="1"/>
  <c r="AD60" i="1"/>
  <c r="AB60" i="1"/>
  <c r="AA60" i="1"/>
  <c r="Y60" i="1"/>
  <c r="X60" i="1"/>
  <c r="V60" i="1"/>
  <c r="U60" i="1"/>
  <c r="S60" i="1"/>
  <c r="R60" i="1"/>
  <c r="P60" i="1"/>
  <c r="O60" i="1"/>
  <c r="M60" i="1"/>
  <c r="L60" i="1"/>
  <c r="J60" i="1"/>
  <c r="I60" i="1"/>
  <c r="G60" i="1"/>
  <c r="F60" i="1"/>
  <c r="D60" i="1"/>
  <c r="C60" i="1"/>
  <c r="AQ59" i="1"/>
  <c r="AP59" i="1"/>
  <c r="AN59" i="1"/>
  <c r="AM59" i="1"/>
  <c r="AK59" i="1"/>
  <c r="AJ59" i="1"/>
  <c r="AH59" i="1"/>
  <c r="AG59" i="1"/>
  <c r="AE59" i="1"/>
  <c r="AD59" i="1"/>
  <c r="AB59" i="1"/>
  <c r="AA59" i="1"/>
  <c r="Y59" i="1"/>
  <c r="X59" i="1"/>
  <c r="V59" i="1"/>
  <c r="U59" i="1"/>
  <c r="S59" i="1"/>
  <c r="R59" i="1"/>
  <c r="P59" i="1"/>
  <c r="O59" i="1"/>
  <c r="M59" i="1"/>
  <c r="L59" i="1"/>
  <c r="J59" i="1"/>
  <c r="I59" i="1"/>
  <c r="G59" i="1"/>
  <c r="F59" i="1"/>
  <c r="D59" i="1"/>
  <c r="C59" i="1"/>
  <c r="AQ58" i="1"/>
  <c r="AP58" i="1"/>
  <c r="AN58" i="1"/>
  <c r="AM58" i="1"/>
  <c r="AK58" i="1"/>
  <c r="AJ58" i="1"/>
  <c r="AH58" i="1"/>
  <c r="AG58" i="1"/>
  <c r="AE58" i="1"/>
  <c r="AD58" i="1"/>
  <c r="AB58" i="1"/>
  <c r="AA58" i="1"/>
  <c r="Y58" i="1"/>
  <c r="X58" i="1"/>
  <c r="V58" i="1"/>
  <c r="U58" i="1"/>
  <c r="S58" i="1"/>
  <c r="R58" i="1"/>
  <c r="P58" i="1"/>
  <c r="O58" i="1"/>
  <c r="M58" i="1"/>
  <c r="L58" i="1"/>
  <c r="J58" i="1"/>
  <c r="I58" i="1"/>
  <c r="G58" i="1"/>
  <c r="F58" i="1"/>
  <c r="D58" i="1"/>
  <c r="C58" i="1"/>
  <c r="AQ56" i="1"/>
  <c r="AP56" i="1"/>
  <c r="AN56" i="1"/>
  <c r="AM56" i="1"/>
  <c r="AK56" i="1"/>
  <c r="AJ56" i="1"/>
  <c r="AH56" i="1"/>
  <c r="AG56" i="1"/>
  <c r="AE56" i="1"/>
  <c r="AD56" i="1"/>
  <c r="AB56" i="1"/>
  <c r="AA56" i="1"/>
  <c r="Y56" i="1"/>
  <c r="X56" i="1"/>
  <c r="V56" i="1"/>
  <c r="U56" i="1"/>
  <c r="S56" i="1"/>
  <c r="R56" i="1"/>
  <c r="P56" i="1"/>
  <c r="O56" i="1"/>
  <c r="M56" i="1"/>
  <c r="L56" i="1"/>
  <c r="J56" i="1"/>
  <c r="I56" i="1"/>
  <c r="G56" i="1"/>
  <c r="F56" i="1"/>
  <c r="D56" i="1"/>
  <c r="C56" i="1"/>
  <c r="AQ53" i="1"/>
  <c r="AP53" i="1"/>
  <c r="AN53" i="1"/>
  <c r="AM53" i="1"/>
  <c r="AK53" i="1"/>
  <c r="AJ53" i="1"/>
  <c r="AH53" i="1"/>
  <c r="AG53" i="1"/>
  <c r="AE53" i="1"/>
  <c r="AD53" i="1"/>
  <c r="AB53" i="1"/>
  <c r="AA53" i="1"/>
  <c r="Y53" i="1"/>
  <c r="X53" i="1"/>
  <c r="V53" i="1"/>
  <c r="U53" i="1"/>
  <c r="S53" i="1"/>
  <c r="R53" i="1"/>
  <c r="P53" i="1"/>
  <c r="O53" i="1"/>
  <c r="M53" i="1"/>
  <c r="L53" i="1"/>
  <c r="J53" i="1"/>
  <c r="I53" i="1"/>
  <c r="G53" i="1"/>
  <c r="F53" i="1"/>
  <c r="D53" i="1"/>
  <c r="C53" i="1"/>
  <c r="AQ51" i="1"/>
  <c r="AP51" i="1"/>
  <c r="AN51" i="1"/>
  <c r="AM51" i="1"/>
  <c r="AK51" i="1"/>
  <c r="AJ51" i="1"/>
  <c r="AH51" i="1"/>
  <c r="AG51" i="1"/>
  <c r="AE51" i="1"/>
  <c r="AD51" i="1"/>
  <c r="AB51" i="1"/>
  <c r="AA51" i="1"/>
  <c r="Y51" i="1"/>
  <c r="X51" i="1"/>
  <c r="V51" i="1"/>
  <c r="U51" i="1"/>
  <c r="S51" i="1"/>
  <c r="R51" i="1"/>
  <c r="P51" i="1"/>
  <c r="O51" i="1"/>
  <c r="M51" i="1"/>
  <c r="L51" i="1"/>
  <c r="J51" i="1"/>
  <c r="I51" i="1"/>
  <c r="G51" i="1"/>
  <c r="F51" i="1"/>
  <c r="D51" i="1"/>
  <c r="C51" i="1"/>
  <c r="AQ49" i="1"/>
  <c r="AP49" i="1"/>
  <c r="AN49" i="1"/>
  <c r="AM49" i="1"/>
  <c r="AK49" i="1"/>
  <c r="AJ49" i="1"/>
  <c r="AH49" i="1"/>
  <c r="AG49" i="1"/>
  <c r="AE49" i="1"/>
  <c r="AD49" i="1"/>
  <c r="AB49" i="1"/>
  <c r="AA49" i="1"/>
  <c r="Y49" i="1"/>
  <c r="X49" i="1"/>
  <c r="V49" i="1"/>
  <c r="U49" i="1"/>
  <c r="S49" i="1"/>
  <c r="R49" i="1"/>
  <c r="P49" i="1"/>
  <c r="O49" i="1"/>
  <c r="M49" i="1"/>
  <c r="L49" i="1"/>
  <c r="J49" i="1"/>
  <c r="I49" i="1"/>
  <c r="G49" i="1"/>
  <c r="F49" i="1"/>
  <c r="D49" i="1"/>
  <c r="C49" i="1"/>
  <c r="AQ48" i="1"/>
  <c r="AP48" i="1"/>
  <c r="AN48" i="1"/>
  <c r="AM48" i="1"/>
  <c r="AK48" i="1"/>
  <c r="AJ48" i="1"/>
  <c r="AH48" i="1"/>
  <c r="AG48" i="1"/>
  <c r="AE48" i="1"/>
  <c r="AD48" i="1"/>
  <c r="AB48" i="1"/>
  <c r="AA48" i="1"/>
  <c r="Y48" i="1"/>
  <c r="X48" i="1"/>
  <c r="V48" i="1"/>
  <c r="U48" i="1"/>
  <c r="S48" i="1"/>
  <c r="R48" i="1"/>
  <c r="P48" i="1"/>
  <c r="O48" i="1"/>
  <c r="M48" i="1"/>
  <c r="L48" i="1"/>
  <c r="J48" i="1"/>
  <c r="I48" i="1"/>
  <c r="G48" i="1"/>
  <c r="F48" i="1"/>
  <c r="D48" i="1"/>
  <c r="C48" i="1"/>
  <c r="AQ47" i="1"/>
  <c r="AP47" i="1"/>
  <c r="AN47" i="1"/>
  <c r="AM47" i="1"/>
  <c r="AK47" i="1"/>
  <c r="AJ47" i="1"/>
  <c r="AH47" i="1"/>
  <c r="AG47" i="1"/>
  <c r="AE47" i="1"/>
  <c r="AD47" i="1"/>
  <c r="AB47" i="1"/>
  <c r="AA47" i="1"/>
  <c r="Y47" i="1"/>
  <c r="X47" i="1"/>
  <c r="V47" i="1"/>
  <c r="U47" i="1"/>
  <c r="S47" i="1"/>
  <c r="R47" i="1"/>
  <c r="P47" i="1"/>
  <c r="O47" i="1"/>
  <c r="M47" i="1"/>
  <c r="L47" i="1"/>
  <c r="J47" i="1"/>
  <c r="I47" i="1"/>
  <c r="G47" i="1"/>
  <c r="F47" i="1"/>
  <c r="D47" i="1"/>
  <c r="C47" i="1"/>
  <c r="AQ46" i="1"/>
  <c r="AP46" i="1"/>
  <c r="AN46" i="1"/>
  <c r="AM46" i="1"/>
  <c r="AK46" i="1"/>
  <c r="AJ46" i="1"/>
  <c r="AH46" i="1"/>
  <c r="AG46" i="1"/>
  <c r="AE46" i="1"/>
  <c r="AD46" i="1"/>
  <c r="AB46" i="1"/>
  <c r="AA46" i="1"/>
  <c r="Y46" i="1"/>
  <c r="X46" i="1"/>
  <c r="V46" i="1"/>
  <c r="U46" i="1"/>
  <c r="S46" i="1"/>
  <c r="R46" i="1"/>
  <c r="P46" i="1"/>
  <c r="O46" i="1"/>
  <c r="M46" i="1"/>
  <c r="L46" i="1"/>
  <c r="J46" i="1"/>
  <c r="I46" i="1"/>
  <c r="G46" i="1"/>
  <c r="F46" i="1"/>
  <c r="D46" i="1"/>
  <c r="C46" i="1"/>
  <c r="AQ45" i="1"/>
  <c r="AP45" i="1"/>
  <c r="AN45" i="1"/>
  <c r="AM45" i="1"/>
  <c r="AK45" i="1"/>
  <c r="AJ45" i="1"/>
  <c r="AH45" i="1"/>
  <c r="AG45" i="1"/>
  <c r="AE45" i="1"/>
  <c r="AD45" i="1"/>
  <c r="AB45" i="1"/>
  <c r="AA45" i="1"/>
  <c r="Y45" i="1"/>
  <c r="X45" i="1"/>
  <c r="V45" i="1"/>
  <c r="U45" i="1"/>
  <c r="S45" i="1"/>
  <c r="R45" i="1"/>
  <c r="P45" i="1"/>
  <c r="O45" i="1"/>
  <c r="M45" i="1"/>
  <c r="L45" i="1"/>
  <c r="J45" i="1"/>
  <c r="I45" i="1"/>
  <c r="G45" i="1"/>
  <c r="F45" i="1"/>
  <c r="D45" i="1"/>
  <c r="C45" i="1"/>
  <c r="AQ44" i="1"/>
  <c r="AP44" i="1"/>
  <c r="AN44" i="1"/>
  <c r="AM44" i="1"/>
  <c r="AK44" i="1"/>
  <c r="AJ44" i="1"/>
  <c r="AH44" i="1"/>
  <c r="AG44" i="1"/>
  <c r="AE44" i="1"/>
  <c r="AD44" i="1"/>
  <c r="AB44" i="1"/>
  <c r="AA44" i="1"/>
  <c r="Y44" i="1"/>
  <c r="X44" i="1"/>
  <c r="V44" i="1"/>
  <c r="U44" i="1"/>
  <c r="S44" i="1"/>
  <c r="R44" i="1"/>
  <c r="P44" i="1"/>
  <c r="O44" i="1"/>
  <c r="M44" i="1"/>
  <c r="L44" i="1"/>
  <c r="J44" i="1"/>
  <c r="I44" i="1"/>
  <c r="G44" i="1"/>
  <c r="F44" i="1"/>
  <c r="D44" i="1"/>
  <c r="C44" i="1"/>
  <c r="AQ41" i="1"/>
  <c r="AP41" i="1"/>
  <c r="AN41" i="1"/>
  <c r="AM41" i="1"/>
  <c r="AK41" i="1"/>
  <c r="AJ41" i="1"/>
  <c r="AH41" i="1"/>
  <c r="AG41" i="1"/>
  <c r="AE41" i="1"/>
  <c r="AD41" i="1"/>
  <c r="AB41" i="1"/>
  <c r="AA41" i="1"/>
  <c r="Y41" i="1"/>
  <c r="X41" i="1"/>
  <c r="V41" i="1"/>
  <c r="U41" i="1"/>
  <c r="S41" i="1"/>
  <c r="R41" i="1"/>
  <c r="P41" i="1"/>
  <c r="O41" i="1"/>
  <c r="M41" i="1"/>
  <c r="L41" i="1"/>
  <c r="J41" i="1"/>
  <c r="I41" i="1"/>
  <c r="G41" i="1"/>
  <c r="F41" i="1"/>
  <c r="D41" i="1"/>
  <c r="C41" i="1"/>
  <c r="AQ39" i="1"/>
  <c r="AP39" i="1"/>
  <c r="AN39" i="1"/>
  <c r="AM39" i="1"/>
  <c r="AK39" i="1"/>
  <c r="AJ39" i="1"/>
  <c r="AH39" i="1"/>
  <c r="AG39" i="1"/>
  <c r="AE39" i="1"/>
  <c r="AD39" i="1"/>
  <c r="AB39" i="1"/>
  <c r="AA39" i="1"/>
  <c r="Y39" i="1"/>
  <c r="X39" i="1"/>
  <c r="V39" i="1"/>
  <c r="U39" i="1"/>
  <c r="S39" i="1"/>
  <c r="R39" i="1"/>
  <c r="P39" i="1"/>
  <c r="O39" i="1"/>
  <c r="M39" i="1"/>
  <c r="L39" i="1"/>
  <c r="J39" i="1"/>
  <c r="I39" i="1"/>
  <c r="G39" i="1"/>
  <c r="F39" i="1"/>
  <c r="D39" i="1"/>
  <c r="C39" i="1"/>
  <c r="AQ36" i="1"/>
  <c r="AP36" i="1"/>
  <c r="AN36" i="1"/>
  <c r="AM36" i="1"/>
  <c r="AK36" i="1"/>
  <c r="AJ36" i="1"/>
  <c r="AH36" i="1"/>
  <c r="AG36" i="1"/>
  <c r="AE36" i="1"/>
  <c r="AD36" i="1"/>
  <c r="AB36" i="1"/>
  <c r="AA36" i="1"/>
  <c r="Y36" i="1"/>
  <c r="X36" i="1"/>
  <c r="V36" i="1"/>
  <c r="U36" i="1"/>
  <c r="S36" i="1"/>
  <c r="R36" i="1"/>
  <c r="P36" i="1"/>
  <c r="O36" i="1"/>
  <c r="M36" i="1"/>
  <c r="L36" i="1"/>
  <c r="J36" i="1"/>
  <c r="I36" i="1"/>
  <c r="G36" i="1"/>
  <c r="F36" i="1"/>
  <c r="D36" i="1"/>
  <c r="C36" i="1"/>
  <c r="AQ34" i="1"/>
  <c r="AP34" i="1"/>
  <c r="AN34" i="1"/>
  <c r="AM34" i="1"/>
  <c r="AK34" i="1"/>
  <c r="AJ34" i="1"/>
  <c r="AH34" i="1"/>
  <c r="AG34" i="1"/>
  <c r="AE34" i="1"/>
  <c r="AD34" i="1"/>
  <c r="AB34" i="1"/>
  <c r="AA34" i="1"/>
  <c r="Y34" i="1"/>
  <c r="X34" i="1"/>
  <c r="V34" i="1"/>
  <c r="U34" i="1"/>
  <c r="S34" i="1"/>
  <c r="R34" i="1"/>
  <c r="P34" i="1"/>
  <c r="O34" i="1"/>
  <c r="M34" i="1"/>
  <c r="L34" i="1"/>
  <c r="J34" i="1"/>
  <c r="I34" i="1"/>
  <c r="G34" i="1"/>
  <c r="F34" i="1"/>
  <c r="D34" i="1"/>
  <c r="C34" i="1"/>
  <c r="AQ30" i="1"/>
  <c r="AP30" i="1"/>
  <c r="AN30" i="1"/>
  <c r="AM30" i="1"/>
  <c r="AK30" i="1"/>
  <c r="AJ30" i="1"/>
  <c r="AH30" i="1"/>
  <c r="AG30" i="1"/>
  <c r="AE30" i="1"/>
  <c r="AD30" i="1"/>
  <c r="AB30" i="1"/>
  <c r="AA30" i="1"/>
  <c r="Y30" i="1"/>
  <c r="X30" i="1"/>
  <c r="V30" i="1"/>
  <c r="U30" i="1"/>
  <c r="S30" i="1"/>
  <c r="R30" i="1"/>
  <c r="P30" i="1"/>
  <c r="O30" i="1"/>
  <c r="M30" i="1"/>
  <c r="L30" i="1"/>
  <c r="J30" i="1"/>
  <c r="I30" i="1"/>
  <c r="G30" i="1"/>
  <c r="F30" i="1"/>
  <c r="D30" i="1"/>
  <c r="C30" i="1"/>
  <c r="AQ28" i="1"/>
  <c r="AP28" i="1"/>
  <c r="AN28" i="1"/>
  <c r="AM28" i="1"/>
  <c r="AK28" i="1"/>
  <c r="AJ28" i="1"/>
  <c r="AH28" i="1"/>
  <c r="AG28" i="1"/>
  <c r="AE28" i="1"/>
  <c r="AD28" i="1"/>
  <c r="AB28" i="1"/>
  <c r="AA28" i="1"/>
  <c r="Y28" i="1"/>
  <c r="X28" i="1"/>
  <c r="V28" i="1"/>
  <c r="U28" i="1"/>
  <c r="S28" i="1"/>
  <c r="R28" i="1"/>
  <c r="P28" i="1"/>
  <c r="O28" i="1"/>
  <c r="M28" i="1"/>
  <c r="L28" i="1"/>
  <c r="J28" i="1"/>
  <c r="I28" i="1"/>
  <c r="G28" i="1"/>
  <c r="F28" i="1"/>
  <c r="D28" i="1"/>
  <c r="C28" i="1"/>
  <c r="AQ26" i="1"/>
  <c r="AP26" i="1"/>
  <c r="AN26" i="1"/>
  <c r="AM26" i="1"/>
  <c r="AK26" i="1"/>
  <c r="AJ26" i="1"/>
  <c r="AH26" i="1"/>
  <c r="AG26" i="1"/>
  <c r="AE26" i="1"/>
  <c r="AD26" i="1"/>
  <c r="AB26" i="1"/>
  <c r="AA26" i="1"/>
  <c r="Y26" i="1"/>
  <c r="X26" i="1"/>
  <c r="V26" i="1"/>
  <c r="U26" i="1"/>
  <c r="S26" i="1"/>
  <c r="R26" i="1"/>
  <c r="P26" i="1"/>
  <c r="O26" i="1"/>
  <c r="M26" i="1"/>
  <c r="L26" i="1"/>
  <c r="J26" i="1"/>
  <c r="I26" i="1"/>
  <c r="G26" i="1"/>
  <c r="F26" i="1"/>
  <c r="D26" i="1"/>
  <c r="C26" i="1"/>
  <c r="AQ24" i="1"/>
  <c r="AP24" i="1"/>
  <c r="AN24" i="1"/>
  <c r="AM24" i="1"/>
  <c r="AK24" i="1"/>
  <c r="AJ24" i="1"/>
  <c r="AH24" i="1"/>
  <c r="AG24" i="1"/>
  <c r="AE24" i="1"/>
  <c r="AD24" i="1"/>
  <c r="AB24" i="1"/>
  <c r="AA24" i="1"/>
  <c r="Y24" i="1"/>
  <c r="X24" i="1"/>
  <c r="V24" i="1"/>
  <c r="U24" i="1"/>
  <c r="S24" i="1"/>
  <c r="R24" i="1"/>
  <c r="P24" i="1"/>
  <c r="O24" i="1"/>
  <c r="M24" i="1"/>
  <c r="L24" i="1"/>
  <c r="J24" i="1"/>
  <c r="I24" i="1"/>
  <c r="G24" i="1"/>
  <c r="F24" i="1"/>
  <c r="D24" i="1"/>
  <c r="C24" i="1"/>
  <c r="AQ23" i="1"/>
  <c r="AP23" i="1"/>
  <c r="AN23" i="1"/>
  <c r="AM23" i="1"/>
  <c r="AK23" i="1"/>
  <c r="AJ23" i="1"/>
  <c r="AH23" i="1"/>
  <c r="AG23" i="1"/>
  <c r="AE23" i="1"/>
  <c r="AD23" i="1"/>
  <c r="AB23" i="1"/>
  <c r="AA23" i="1"/>
  <c r="Y23" i="1"/>
  <c r="X23" i="1"/>
  <c r="V23" i="1"/>
  <c r="U23" i="1"/>
  <c r="S23" i="1"/>
  <c r="R23" i="1"/>
  <c r="P23" i="1"/>
  <c r="O23" i="1"/>
  <c r="M23" i="1"/>
  <c r="L23" i="1"/>
  <c r="J23" i="1"/>
  <c r="I23" i="1"/>
  <c r="G23" i="1"/>
  <c r="F23" i="1"/>
  <c r="D23" i="1"/>
  <c r="C23" i="1"/>
  <c r="AQ22" i="1"/>
  <c r="AP22" i="1"/>
  <c r="AN22" i="1"/>
  <c r="AM22" i="1"/>
  <c r="AK22" i="1"/>
  <c r="AJ22" i="1"/>
  <c r="AH22" i="1"/>
  <c r="AG22" i="1"/>
  <c r="AE22" i="1"/>
  <c r="AD22" i="1"/>
  <c r="AB22" i="1"/>
  <c r="AA22" i="1"/>
  <c r="Y22" i="1"/>
  <c r="X22" i="1"/>
  <c r="V22" i="1"/>
  <c r="U22" i="1"/>
  <c r="S22" i="1"/>
  <c r="R22" i="1"/>
  <c r="P22" i="1"/>
  <c r="O22" i="1"/>
  <c r="M22" i="1"/>
  <c r="L22" i="1"/>
  <c r="J22" i="1"/>
  <c r="I22" i="1"/>
  <c r="G22" i="1"/>
  <c r="F22" i="1"/>
  <c r="D22" i="1"/>
  <c r="C22" i="1"/>
  <c r="AQ21" i="1"/>
  <c r="AP21" i="1"/>
  <c r="AN21" i="1"/>
  <c r="AM21" i="1"/>
  <c r="AK21" i="1"/>
  <c r="AJ21" i="1"/>
  <c r="AH21" i="1"/>
  <c r="AG21" i="1"/>
  <c r="AE21" i="1"/>
  <c r="AD21" i="1"/>
  <c r="AB21" i="1"/>
  <c r="AA21" i="1"/>
  <c r="Y21" i="1"/>
  <c r="X21" i="1"/>
  <c r="V21" i="1"/>
  <c r="U21" i="1"/>
  <c r="S21" i="1"/>
  <c r="R21" i="1"/>
  <c r="P21" i="1"/>
  <c r="O21" i="1"/>
  <c r="M21" i="1"/>
  <c r="L21" i="1"/>
  <c r="J21" i="1"/>
  <c r="I21" i="1"/>
  <c r="G21" i="1"/>
  <c r="F21" i="1"/>
  <c r="D21" i="1"/>
  <c r="C21" i="1"/>
  <c r="AQ20" i="1"/>
  <c r="AP20" i="1"/>
  <c r="AN20" i="1"/>
  <c r="AM20" i="1"/>
  <c r="AK20" i="1"/>
  <c r="AJ20" i="1"/>
  <c r="AH20" i="1"/>
  <c r="AG20" i="1"/>
  <c r="AE20" i="1"/>
  <c r="AD20" i="1"/>
  <c r="AB20" i="1"/>
  <c r="AA20" i="1"/>
  <c r="Y20" i="1"/>
  <c r="X20" i="1"/>
  <c r="V20" i="1"/>
  <c r="U20" i="1"/>
  <c r="S20" i="1"/>
  <c r="R20" i="1"/>
  <c r="P20" i="1"/>
  <c r="O20" i="1"/>
  <c r="M20" i="1"/>
  <c r="L20" i="1"/>
  <c r="J20" i="1"/>
  <c r="I20" i="1"/>
  <c r="G20" i="1"/>
  <c r="F20" i="1"/>
  <c r="D20" i="1"/>
  <c r="C20" i="1"/>
  <c r="AQ19" i="1"/>
  <c r="AP19" i="1"/>
  <c r="AN19" i="1"/>
  <c r="AM19" i="1"/>
  <c r="AK19" i="1"/>
  <c r="AJ19" i="1"/>
  <c r="AH19" i="1"/>
  <c r="AG19" i="1"/>
  <c r="AE19" i="1"/>
  <c r="AD19" i="1"/>
  <c r="AB19" i="1"/>
  <c r="AA19" i="1"/>
  <c r="Y19" i="1"/>
  <c r="X19" i="1"/>
  <c r="V19" i="1"/>
  <c r="U19" i="1"/>
  <c r="S19" i="1"/>
  <c r="R19" i="1"/>
  <c r="P19" i="1"/>
  <c r="O19" i="1"/>
  <c r="M19" i="1"/>
  <c r="L19" i="1"/>
  <c r="J19" i="1"/>
  <c r="I19" i="1"/>
  <c r="G19" i="1"/>
  <c r="F19" i="1"/>
  <c r="D19" i="1"/>
  <c r="C19" i="1"/>
  <c r="AQ18" i="1"/>
  <c r="AP18" i="1"/>
  <c r="AN18" i="1"/>
  <c r="AM18" i="1"/>
  <c r="AK18" i="1"/>
  <c r="AJ18" i="1"/>
  <c r="AH18" i="1"/>
  <c r="AG18" i="1"/>
  <c r="AE18" i="1"/>
  <c r="AD18" i="1"/>
  <c r="AB18" i="1"/>
  <c r="AA18" i="1"/>
  <c r="Y18" i="1"/>
  <c r="X18" i="1"/>
  <c r="V18" i="1"/>
  <c r="U18" i="1"/>
  <c r="S18" i="1"/>
  <c r="R18" i="1"/>
  <c r="P18" i="1"/>
  <c r="O18" i="1"/>
  <c r="M18" i="1"/>
  <c r="L18" i="1"/>
  <c r="J18" i="1"/>
  <c r="I18" i="1"/>
  <c r="G18" i="1"/>
  <c r="F18" i="1"/>
  <c r="D18" i="1"/>
  <c r="C18" i="1"/>
  <c r="AQ16" i="1"/>
  <c r="AP16" i="1"/>
  <c r="AN16" i="1"/>
  <c r="AM16" i="1"/>
  <c r="AK16" i="1"/>
  <c r="AJ16" i="1"/>
  <c r="AH16" i="1"/>
  <c r="AG16" i="1"/>
  <c r="AE16" i="1"/>
  <c r="AD16" i="1"/>
  <c r="AB16" i="1"/>
  <c r="AA16" i="1"/>
  <c r="Y16" i="1"/>
  <c r="X16" i="1"/>
  <c r="V16" i="1"/>
  <c r="U16" i="1"/>
  <c r="S16" i="1"/>
  <c r="R16" i="1"/>
  <c r="P16" i="1"/>
  <c r="O16" i="1"/>
  <c r="M16" i="1"/>
  <c r="L16" i="1"/>
  <c r="J16" i="1"/>
  <c r="I16" i="1"/>
  <c r="G16" i="1"/>
  <c r="F16" i="1"/>
  <c r="D16" i="1"/>
  <c r="C16" i="1"/>
  <c r="AQ14" i="1"/>
  <c r="AP14" i="1"/>
  <c r="AN14" i="1"/>
  <c r="AM14" i="1"/>
  <c r="AK14" i="1"/>
  <c r="AJ14" i="1"/>
  <c r="AH14" i="1"/>
  <c r="AG14" i="1"/>
  <c r="AE14" i="1"/>
  <c r="AD14" i="1"/>
  <c r="AB14" i="1"/>
  <c r="AA14" i="1"/>
  <c r="Y14" i="1"/>
  <c r="X14" i="1"/>
  <c r="V14" i="1"/>
  <c r="U14" i="1"/>
  <c r="S14" i="1"/>
  <c r="R14" i="1"/>
  <c r="P14" i="1"/>
  <c r="O14" i="1"/>
  <c r="M14" i="1"/>
  <c r="L14" i="1"/>
  <c r="J14" i="1"/>
  <c r="I14" i="1"/>
  <c r="G14" i="1"/>
  <c r="F14" i="1"/>
  <c r="D14" i="1"/>
  <c r="C14" i="1"/>
  <c r="AQ13" i="1"/>
  <c r="AP13" i="1"/>
  <c r="AN13" i="1"/>
  <c r="AM13" i="1"/>
  <c r="AK13" i="1"/>
  <c r="AJ13" i="1"/>
  <c r="AH13" i="1"/>
  <c r="AG13" i="1"/>
  <c r="AE13" i="1"/>
  <c r="AD13" i="1"/>
  <c r="AB13" i="1"/>
  <c r="AA13" i="1"/>
  <c r="Y13" i="1"/>
  <c r="X13" i="1"/>
  <c r="V13" i="1"/>
  <c r="U13" i="1"/>
  <c r="S13" i="1"/>
  <c r="R13" i="1"/>
  <c r="P13" i="1"/>
  <c r="O13" i="1"/>
  <c r="M13" i="1"/>
  <c r="L13" i="1"/>
  <c r="J13" i="1"/>
  <c r="I13" i="1"/>
  <c r="G13" i="1"/>
  <c r="F13" i="1"/>
  <c r="D13" i="1"/>
  <c r="C13" i="1"/>
  <c r="AQ12" i="1"/>
  <c r="AP12" i="1"/>
  <c r="AN12" i="1"/>
  <c r="AM12" i="1"/>
  <c r="AK12" i="1"/>
  <c r="AJ12" i="1"/>
  <c r="AH12" i="1"/>
  <c r="AG12" i="1"/>
  <c r="AE12" i="1"/>
  <c r="AD12" i="1"/>
  <c r="AB12" i="1"/>
  <c r="AA12" i="1"/>
  <c r="Y12" i="1"/>
  <c r="X12" i="1"/>
  <c r="V12" i="1"/>
  <c r="U12" i="1"/>
  <c r="S12" i="1"/>
  <c r="R12" i="1"/>
  <c r="P12" i="1"/>
  <c r="O12" i="1"/>
  <c r="M12" i="1"/>
  <c r="L12" i="1"/>
  <c r="J12" i="1"/>
  <c r="I12" i="1"/>
  <c r="G12" i="1"/>
  <c r="F12" i="1"/>
  <c r="D12" i="1"/>
  <c r="C12" i="1"/>
  <c r="AQ11" i="1"/>
  <c r="AP11" i="1"/>
  <c r="AN11" i="1"/>
  <c r="AM11" i="1"/>
  <c r="AK11" i="1"/>
  <c r="AJ11" i="1"/>
  <c r="AH11" i="1"/>
  <c r="AG11" i="1"/>
  <c r="AE11" i="1"/>
  <c r="AD11" i="1"/>
  <c r="AB11" i="1"/>
  <c r="AA11" i="1"/>
  <c r="Y11" i="1"/>
  <c r="X11" i="1"/>
  <c r="V11" i="1"/>
  <c r="U11" i="1"/>
  <c r="S11" i="1"/>
  <c r="R11" i="1"/>
  <c r="P11" i="1"/>
  <c r="O11" i="1"/>
  <c r="M11" i="1"/>
  <c r="L11" i="1"/>
  <c r="J11" i="1"/>
  <c r="I11" i="1"/>
  <c r="G11" i="1"/>
  <c r="F11" i="1"/>
  <c r="D11" i="1"/>
  <c r="C11" i="1"/>
  <c r="AQ9" i="1"/>
  <c r="AP9" i="1"/>
  <c r="AN9" i="1"/>
  <c r="AM9" i="1"/>
  <c r="AK9" i="1"/>
  <c r="AJ9" i="1"/>
  <c r="AH9" i="1"/>
  <c r="AG9" i="1"/>
  <c r="AE9" i="1"/>
  <c r="AD9" i="1"/>
  <c r="AB9" i="1"/>
  <c r="AA9" i="1"/>
  <c r="Y9" i="1"/>
  <c r="X9" i="1"/>
  <c r="V9" i="1"/>
  <c r="U9" i="1"/>
  <c r="S9" i="1"/>
  <c r="R9" i="1"/>
  <c r="P9" i="1"/>
  <c r="O9" i="1"/>
  <c r="M9" i="1"/>
  <c r="L9" i="1"/>
  <c r="J9" i="1"/>
  <c r="I9" i="1"/>
  <c r="G9" i="1"/>
  <c r="F9" i="1"/>
  <c r="D9" i="1"/>
  <c r="C9" i="1"/>
  <c r="AO78" i="1" l="1"/>
  <c r="AI78" i="1"/>
  <c r="AC78" i="1"/>
  <c r="Q78" i="1"/>
  <c r="N78" i="1"/>
  <c r="Z78" i="1"/>
  <c r="T78" i="1"/>
  <c r="AR78" i="1"/>
  <c r="AL78" i="1"/>
  <c r="K78" i="1"/>
  <c r="E78" i="1"/>
  <c r="AF78" i="1"/>
  <c r="W78" i="1"/>
  <c r="H78" i="1"/>
  <c r="E92" i="1"/>
  <c r="Z92" i="1"/>
  <c r="N92" i="1"/>
  <c r="H92" i="1"/>
  <c r="AO92" i="1"/>
  <c r="AC92" i="1"/>
  <c r="AL92" i="1"/>
  <c r="AF92" i="1"/>
  <c r="W92" i="1"/>
  <c r="Q92" i="1"/>
  <c r="AR92" i="1"/>
  <c r="AI92" i="1"/>
  <c r="T92" i="1"/>
  <c r="K92" i="1"/>
  <c r="E51" i="1"/>
  <c r="Z51" i="1"/>
  <c r="N51" i="1"/>
  <c r="H51" i="1"/>
  <c r="AO51" i="1"/>
  <c r="AC51" i="1"/>
  <c r="AL51" i="1"/>
  <c r="AF51" i="1"/>
  <c r="W51" i="1"/>
  <c r="Q51" i="1"/>
  <c r="AR51" i="1"/>
  <c r="AI51" i="1"/>
  <c r="T51" i="1"/>
  <c r="K51" i="1"/>
  <c r="AO9" i="1"/>
  <c r="AI9" i="1"/>
  <c r="AC9" i="1"/>
  <c r="Q9" i="1"/>
  <c r="K9" i="1"/>
  <c r="AR9" i="1"/>
  <c r="AL9" i="1"/>
  <c r="AF9" i="1"/>
  <c r="Z9" i="1"/>
  <c r="T9" i="1"/>
  <c r="N9" i="1"/>
  <c r="W9" i="1"/>
  <c r="H9" i="1"/>
  <c r="E9" i="1"/>
  <c r="E44" i="1" l="1"/>
  <c r="AR116" i="1" l="1"/>
  <c r="AO116" i="1"/>
  <c r="AC116" i="1"/>
  <c r="W116" i="1"/>
  <c r="T116" i="1"/>
  <c r="Q116" i="1"/>
  <c r="N116" i="1"/>
  <c r="E116" i="1"/>
  <c r="AR115" i="1"/>
  <c r="AO115" i="1"/>
  <c r="AL115" i="1"/>
  <c r="AI115" i="1"/>
  <c r="W115" i="1"/>
  <c r="T115" i="1"/>
  <c r="Q115" i="1"/>
  <c r="N115" i="1"/>
  <c r="K115" i="1"/>
  <c r="AO114" i="1"/>
  <c r="AL114" i="1"/>
  <c r="AI114" i="1"/>
  <c r="AF114" i="1"/>
  <c r="AC114" i="1"/>
  <c r="Q114" i="1"/>
  <c r="N114" i="1"/>
  <c r="K114" i="1"/>
  <c r="H114" i="1"/>
  <c r="E114" i="1"/>
  <c r="AI112" i="1"/>
  <c r="AF112" i="1"/>
  <c r="AC112" i="1"/>
  <c r="Z112" i="1"/>
  <c r="W112" i="1"/>
  <c r="K112" i="1"/>
  <c r="H112" i="1"/>
  <c r="E112" i="1"/>
  <c r="AC110" i="1"/>
  <c r="W110" i="1"/>
  <c r="E110" i="1"/>
  <c r="AR106" i="1"/>
  <c r="AO106" i="1"/>
  <c r="AL106" i="1"/>
  <c r="AI106" i="1"/>
  <c r="W106" i="1"/>
  <c r="Q106" i="1"/>
  <c r="N106" i="1"/>
  <c r="K106" i="1"/>
  <c r="H106" i="1"/>
  <c r="AO104" i="1"/>
  <c r="AI104" i="1"/>
  <c r="AF104" i="1"/>
  <c r="AC104" i="1"/>
  <c r="Z104" i="1"/>
  <c r="Q104" i="1"/>
  <c r="K104" i="1"/>
  <c r="H104" i="1"/>
  <c r="E104" i="1"/>
  <c r="AR102" i="1"/>
  <c r="AI102" i="1"/>
  <c r="AC102" i="1"/>
  <c r="Z102" i="1"/>
  <c r="W102" i="1"/>
  <c r="T102" i="1"/>
  <c r="K102" i="1"/>
  <c r="E102" i="1"/>
  <c r="AR99" i="1"/>
  <c r="AO99" i="1"/>
  <c r="AL99" i="1"/>
  <c r="AC99" i="1"/>
  <c r="W99" i="1"/>
  <c r="T99" i="1"/>
  <c r="Q99" i="1"/>
  <c r="E99" i="1"/>
  <c r="AO98" i="1"/>
  <c r="AL98" i="1"/>
  <c r="AI98" i="1"/>
  <c r="W98" i="1"/>
  <c r="T98" i="1"/>
  <c r="Q98" i="1"/>
  <c r="N98" i="1"/>
  <c r="K98" i="1"/>
  <c r="AO96" i="1"/>
  <c r="AI96" i="1"/>
  <c r="AF96" i="1"/>
  <c r="AC96" i="1"/>
  <c r="Q96" i="1"/>
  <c r="N96" i="1"/>
  <c r="K96" i="1"/>
  <c r="H96" i="1"/>
  <c r="AI94" i="1"/>
  <c r="AC94" i="1"/>
  <c r="Z94" i="1"/>
  <c r="W94" i="1"/>
  <c r="K94" i="1"/>
  <c r="H94" i="1"/>
  <c r="E94" i="1"/>
  <c r="AO90" i="1"/>
  <c r="AL90" i="1"/>
  <c r="AF90" i="1"/>
  <c r="W90" i="1"/>
  <c r="Q90" i="1"/>
  <c r="N90" i="1"/>
  <c r="K90" i="1"/>
  <c r="H90" i="1"/>
  <c r="AO88" i="1"/>
  <c r="AI88" i="1"/>
  <c r="AF88" i="1"/>
  <c r="AC88" i="1"/>
  <c r="Z88" i="1"/>
  <c r="Q88" i="1"/>
  <c r="K88" i="1"/>
  <c r="H88" i="1"/>
  <c r="E88" i="1"/>
  <c r="AR86" i="1"/>
  <c r="AI86" i="1"/>
  <c r="AC86" i="1"/>
  <c r="Z86" i="1"/>
  <c r="T86" i="1"/>
  <c r="K86" i="1"/>
  <c r="E86" i="1"/>
  <c r="AR85" i="1"/>
  <c r="AO85" i="1"/>
  <c r="AL85" i="1"/>
  <c r="AC85" i="1"/>
  <c r="W85" i="1"/>
  <c r="T85" i="1"/>
  <c r="Q85" i="1"/>
  <c r="N85" i="1"/>
  <c r="E85" i="1"/>
  <c r="AO84" i="1"/>
  <c r="AL84" i="1"/>
  <c r="AI84" i="1"/>
  <c r="AF84" i="1"/>
  <c r="AC84" i="1"/>
  <c r="Z84" i="1"/>
  <c r="W84" i="1"/>
  <c r="Q84" i="1"/>
  <c r="N84" i="1"/>
  <c r="H84" i="1"/>
  <c r="E84" i="1"/>
  <c r="AR82" i="1"/>
  <c r="AO82" i="1"/>
  <c r="AI82" i="1"/>
  <c r="AF82" i="1"/>
  <c r="AC82" i="1"/>
  <c r="Z82" i="1"/>
  <c r="W82" i="1"/>
  <c r="T82" i="1"/>
  <c r="Q82" i="1"/>
  <c r="K82" i="1"/>
  <c r="H82" i="1"/>
  <c r="E82" i="1"/>
  <c r="AR80" i="1"/>
  <c r="AO80" i="1"/>
  <c r="AL80" i="1"/>
  <c r="AI80" i="1"/>
  <c r="AC80" i="1"/>
  <c r="Z80" i="1"/>
  <c r="W80" i="1"/>
  <c r="T80" i="1"/>
  <c r="Q80" i="1"/>
  <c r="N80" i="1"/>
  <c r="K80" i="1"/>
  <c r="E80" i="1"/>
  <c r="AO76" i="1"/>
  <c r="AL76" i="1"/>
  <c r="AI76" i="1"/>
  <c r="AF76" i="1"/>
  <c r="AC76" i="1"/>
  <c r="Z76" i="1"/>
  <c r="W76" i="1"/>
  <c r="Q76" i="1"/>
  <c r="N76" i="1"/>
  <c r="K76" i="1"/>
  <c r="H76" i="1"/>
  <c r="E76" i="1"/>
  <c r="AR75" i="1"/>
  <c r="AO75" i="1"/>
  <c r="AI75" i="1"/>
  <c r="AF75" i="1"/>
  <c r="Z75" i="1"/>
  <c r="W75" i="1"/>
  <c r="T75" i="1"/>
  <c r="Q75" i="1"/>
  <c r="K75" i="1"/>
  <c r="E75" i="1"/>
  <c r="AO74" i="1"/>
  <c r="AL74" i="1"/>
  <c r="AI74" i="1"/>
  <c r="AF74" i="1"/>
  <c r="AC74" i="1"/>
  <c r="W74" i="1"/>
  <c r="Q74" i="1"/>
  <c r="H74" i="1"/>
  <c r="AL72" i="1"/>
  <c r="AC72" i="1"/>
  <c r="W72" i="1"/>
  <c r="T72" i="1"/>
  <c r="Q72" i="1"/>
  <c r="N72" i="1"/>
  <c r="E72" i="1"/>
  <c r="AO71" i="1"/>
  <c r="AL71" i="1"/>
  <c r="AI71" i="1"/>
  <c r="AF71" i="1"/>
  <c r="W71" i="1"/>
  <c r="Q71" i="1"/>
  <c r="N71" i="1"/>
  <c r="K71" i="1"/>
  <c r="H71" i="1"/>
  <c r="AO70" i="1"/>
  <c r="AI70" i="1"/>
  <c r="AF70" i="1"/>
  <c r="Z70" i="1"/>
  <c r="Q70" i="1"/>
  <c r="K70" i="1"/>
  <c r="H70" i="1"/>
  <c r="E70" i="1"/>
  <c r="AR66" i="1"/>
  <c r="AO66" i="1"/>
  <c r="AL66" i="1"/>
  <c r="AC66" i="1"/>
  <c r="Z66" i="1"/>
  <c r="W66" i="1"/>
  <c r="N66" i="1"/>
  <c r="E66" i="1"/>
  <c r="AL64" i="1"/>
  <c r="AI64" i="1"/>
  <c r="AF64" i="1"/>
  <c r="W64" i="1"/>
  <c r="T64" i="1"/>
  <c r="Q64" i="1"/>
  <c r="K64" i="1"/>
  <c r="H64" i="1"/>
  <c r="E64" i="1"/>
  <c r="AO62" i="1"/>
  <c r="AF62" i="1"/>
  <c r="AC62" i="1"/>
  <c r="T62" i="1"/>
  <c r="Q62" i="1"/>
  <c r="N62" i="1"/>
  <c r="K62" i="1"/>
  <c r="AR60" i="1"/>
  <c r="AI60" i="1"/>
  <c r="Z60" i="1"/>
  <c r="W60" i="1"/>
  <c r="T60" i="1"/>
  <c r="K60" i="1"/>
  <c r="H60" i="1"/>
  <c r="E60" i="1"/>
  <c r="AO59" i="1"/>
  <c r="AL59" i="1"/>
  <c r="AI59" i="1"/>
  <c r="AC59" i="1"/>
  <c r="T59" i="1"/>
  <c r="Q59" i="1"/>
  <c r="H59" i="1"/>
  <c r="E59" i="1"/>
  <c r="AR58" i="1"/>
  <c r="AO58" i="1"/>
  <c r="AF58" i="1"/>
  <c r="W58" i="1"/>
  <c r="N58" i="1"/>
  <c r="K58" i="1"/>
  <c r="H58" i="1"/>
  <c r="AO56" i="1"/>
  <c r="AL56" i="1"/>
  <c r="AI56" i="1"/>
  <c r="AC56" i="1"/>
  <c r="Z56" i="1"/>
  <c r="W56" i="1"/>
  <c r="Q56" i="1"/>
  <c r="H56" i="1"/>
  <c r="E56" i="1"/>
  <c r="AL53" i="1"/>
  <c r="AI53" i="1"/>
  <c r="AF53" i="1"/>
  <c r="AC53" i="1"/>
  <c r="T53" i="1"/>
  <c r="K53" i="1"/>
  <c r="AL49" i="1"/>
  <c r="AI49" i="1"/>
  <c r="Z49" i="1"/>
  <c r="W49" i="1"/>
  <c r="T49" i="1"/>
  <c r="Q49" i="1"/>
  <c r="H49" i="1"/>
  <c r="AO48" i="1"/>
  <c r="AF48" i="1"/>
  <c r="AC48" i="1"/>
  <c r="Z48" i="1"/>
  <c r="Q48" i="1"/>
  <c r="N48" i="1"/>
  <c r="K48" i="1"/>
  <c r="E48" i="1"/>
  <c r="AR47" i="1"/>
  <c r="AO47" i="1"/>
  <c r="AI47" i="1"/>
  <c r="Z47" i="1"/>
  <c r="W47" i="1"/>
  <c r="T47" i="1"/>
  <c r="Q47" i="1"/>
  <c r="K47" i="1"/>
  <c r="H47" i="1"/>
  <c r="E47" i="1"/>
  <c r="AR46" i="1"/>
  <c r="AO46" i="1"/>
  <c r="AL46" i="1"/>
  <c r="AI46" i="1"/>
  <c r="AF46" i="1"/>
  <c r="AC46" i="1"/>
  <c r="Z46" i="1"/>
  <c r="T46" i="1"/>
  <c r="Q46" i="1"/>
  <c r="N46" i="1"/>
  <c r="K46" i="1"/>
  <c r="E46" i="1"/>
  <c r="AR45" i="1"/>
  <c r="AO45" i="1"/>
  <c r="AL45" i="1"/>
  <c r="AI45" i="1"/>
  <c r="AF45" i="1"/>
  <c r="AC45" i="1"/>
  <c r="Z45" i="1"/>
  <c r="W45" i="1"/>
  <c r="T45" i="1"/>
  <c r="Q45" i="1"/>
  <c r="N45" i="1"/>
  <c r="K45" i="1"/>
  <c r="H45" i="1"/>
  <c r="E45" i="1"/>
  <c r="AR44" i="1"/>
  <c r="AL44" i="1"/>
  <c r="AI44" i="1"/>
  <c r="AF44" i="1"/>
  <c r="AC44" i="1"/>
  <c r="Z44" i="1"/>
  <c r="W44" i="1"/>
  <c r="T44" i="1"/>
  <c r="Q44" i="1"/>
  <c r="N44" i="1"/>
  <c r="H44" i="1"/>
  <c r="AR41" i="1"/>
  <c r="AO41" i="1"/>
  <c r="AI41" i="1"/>
  <c r="AF41" i="1"/>
  <c r="AC41" i="1"/>
  <c r="Z41" i="1"/>
  <c r="W41" i="1"/>
  <c r="T41" i="1"/>
  <c r="Q41" i="1"/>
  <c r="N41" i="1"/>
  <c r="K41" i="1"/>
  <c r="H41" i="1"/>
  <c r="E41" i="1"/>
  <c r="AO36" i="1"/>
  <c r="AL36" i="1"/>
  <c r="AI36" i="1"/>
  <c r="AC36" i="1"/>
  <c r="Z36" i="1"/>
  <c r="W36" i="1"/>
  <c r="Q36" i="1"/>
  <c r="K36" i="1"/>
  <c r="H36" i="1"/>
  <c r="AR34" i="1"/>
  <c r="AI34" i="1"/>
  <c r="AF34" i="1"/>
  <c r="AC34" i="1"/>
  <c r="W34" i="1"/>
  <c r="H34" i="1"/>
  <c r="E34" i="1"/>
  <c r="AR30" i="1"/>
  <c r="AO30" i="1"/>
  <c r="AL30" i="1"/>
  <c r="AI30" i="1"/>
  <c r="AC30" i="1"/>
  <c r="T30" i="1"/>
  <c r="Q30" i="1"/>
  <c r="H30" i="1"/>
  <c r="E30" i="1"/>
  <c r="AR28" i="1"/>
  <c r="AO28" i="1"/>
  <c r="AI28" i="1"/>
  <c r="AC28" i="1"/>
  <c r="Z28" i="1"/>
  <c r="W28" i="1"/>
  <c r="N28" i="1"/>
  <c r="K28" i="1"/>
  <c r="E28" i="1"/>
  <c r="AR26" i="1"/>
  <c r="AO26" i="1"/>
  <c r="AL26" i="1"/>
  <c r="AI26" i="1"/>
  <c r="AC26" i="1"/>
  <c r="W26" i="1"/>
  <c r="T26" i="1"/>
  <c r="Q26" i="1"/>
  <c r="H26" i="1"/>
  <c r="E26" i="1"/>
  <c r="AO24" i="1"/>
  <c r="AL24" i="1"/>
  <c r="AI24" i="1"/>
  <c r="AF24" i="1"/>
  <c r="AC24" i="1"/>
  <c r="W24" i="1"/>
  <c r="Q24" i="1"/>
  <c r="N24" i="1"/>
  <c r="K24" i="1"/>
  <c r="AR23" i="1"/>
  <c r="AO23" i="1"/>
  <c r="AI23" i="1"/>
  <c r="AF23" i="1"/>
  <c r="AC23" i="1"/>
  <c r="Z23" i="1"/>
  <c r="W23" i="1"/>
  <c r="Q23" i="1"/>
  <c r="K23" i="1"/>
  <c r="H23" i="1"/>
  <c r="E23" i="1"/>
  <c r="AL22" i="1"/>
  <c r="AI22" i="1"/>
  <c r="AC22" i="1"/>
  <c r="Z22" i="1"/>
  <c r="W22" i="1"/>
  <c r="T22" i="1"/>
  <c r="Q22" i="1"/>
  <c r="K22" i="1"/>
  <c r="E22" i="1"/>
  <c r="AR21" i="1"/>
  <c r="AO21" i="1"/>
  <c r="AF21" i="1"/>
  <c r="AC21" i="1"/>
  <c r="W21" i="1"/>
  <c r="T21" i="1"/>
  <c r="Q21" i="1"/>
  <c r="N21" i="1"/>
  <c r="K21" i="1"/>
  <c r="E21" i="1"/>
  <c r="AO20" i="1"/>
  <c r="AL20" i="1"/>
  <c r="AI20" i="1"/>
  <c r="Z20" i="1"/>
  <c r="W20" i="1"/>
  <c r="Q20" i="1"/>
  <c r="N20" i="1"/>
  <c r="K20" i="1"/>
  <c r="H20" i="1"/>
  <c r="E20" i="1"/>
  <c r="AO19" i="1"/>
  <c r="AI19" i="1"/>
  <c r="AF19" i="1"/>
  <c r="AC19" i="1"/>
  <c r="T19" i="1"/>
  <c r="Q19" i="1"/>
  <c r="K19" i="1"/>
  <c r="H19" i="1"/>
  <c r="E19" i="1"/>
  <c r="AR18" i="1"/>
  <c r="AO18" i="1"/>
  <c r="AI18" i="1"/>
  <c r="AC18" i="1"/>
  <c r="Z18" i="1"/>
  <c r="W18" i="1"/>
  <c r="N18" i="1"/>
  <c r="K18" i="1"/>
  <c r="E18" i="1"/>
  <c r="AR16" i="1"/>
  <c r="AO16" i="1"/>
  <c r="AL16" i="1"/>
  <c r="AI16" i="1"/>
  <c r="AC16" i="1"/>
  <c r="W16" i="1"/>
  <c r="T16" i="1"/>
  <c r="Q16" i="1"/>
  <c r="H16" i="1"/>
  <c r="E16" i="1"/>
  <c r="AO14" i="1"/>
  <c r="AL14" i="1"/>
  <c r="AI14" i="1"/>
  <c r="AF14" i="1"/>
  <c r="AC14" i="1"/>
  <c r="W14" i="1"/>
  <c r="Q14" i="1"/>
  <c r="N14" i="1"/>
  <c r="K14" i="1"/>
  <c r="AR13" i="1"/>
  <c r="AO13" i="1"/>
  <c r="AI13" i="1"/>
  <c r="AF13" i="1"/>
  <c r="AC13" i="1"/>
  <c r="Z13" i="1"/>
  <c r="W13" i="1"/>
  <c r="Q13" i="1"/>
  <c r="K13" i="1"/>
  <c r="H13" i="1"/>
  <c r="E13" i="1"/>
  <c r="AL12" i="1"/>
  <c r="AI12" i="1"/>
  <c r="AC12" i="1"/>
  <c r="Z12" i="1"/>
  <c r="W12" i="1"/>
  <c r="T12" i="1"/>
  <c r="Q12" i="1"/>
  <c r="K12" i="1"/>
  <c r="E12" i="1"/>
  <c r="AO110" i="1" l="1"/>
  <c r="T68" i="1"/>
  <c r="AR68" i="1"/>
  <c r="K68" i="1"/>
  <c r="AC68" i="1"/>
  <c r="AI68" i="1"/>
  <c r="Z68" i="1"/>
  <c r="Q110" i="1"/>
  <c r="T110" i="1"/>
  <c r="Z110" i="1"/>
  <c r="AR110" i="1"/>
  <c r="AF12" i="1"/>
  <c r="AL13" i="1"/>
  <c r="H18" i="1"/>
  <c r="Z21" i="1"/>
  <c r="H28" i="1"/>
  <c r="AR12" i="1"/>
  <c r="H14" i="1"/>
  <c r="N16" i="1"/>
  <c r="T18" i="1"/>
  <c r="Z19" i="1"/>
  <c r="AL21" i="1"/>
  <c r="H24" i="1"/>
  <c r="T28" i="1"/>
  <c r="AF49" i="1"/>
  <c r="AR53" i="1"/>
  <c r="N59" i="1"/>
  <c r="Z62" i="1"/>
  <c r="AR14" i="1"/>
  <c r="N19" i="1"/>
  <c r="T20" i="1"/>
  <c r="AF22" i="1"/>
  <c r="AL23" i="1"/>
  <c r="AR24" i="1"/>
  <c r="N30" i="1"/>
  <c r="AF20" i="1"/>
  <c r="AR22" i="1"/>
  <c r="N26" i="1"/>
  <c r="H12" i="1"/>
  <c r="N12" i="1"/>
  <c r="AO12" i="1"/>
  <c r="N13" i="1"/>
  <c r="T13" i="1"/>
  <c r="E14" i="1"/>
  <c r="T14" i="1"/>
  <c r="Z14" i="1"/>
  <c r="K16" i="1"/>
  <c r="Z16" i="1"/>
  <c r="AF16" i="1"/>
  <c r="Q18" i="1"/>
  <c r="AF18" i="1"/>
  <c r="AL18" i="1"/>
  <c r="W19" i="1"/>
  <c r="AL19" i="1"/>
  <c r="AR19" i="1"/>
  <c r="AC20" i="1"/>
  <c r="AR20" i="1"/>
  <c r="H21" i="1"/>
  <c r="AI21" i="1"/>
  <c r="H22" i="1"/>
  <c r="N22" i="1"/>
  <c r="AO22" i="1"/>
  <c r="N23" i="1"/>
  <c r="T23" i="1"/>
  <c r="E24" i="1"/>
  <c r="T24" i="1"/>
  <c r="Z24" i="1"/>
  <c r="K26" i="1"/>
  <c r="Z26" i="1"/>
  <c r="AF26" i="1"/>
  <c r="Q28" i="1"/>
  <c r="AF28" i="1"/>
  <c r="AL28" i="1"/>
  <c r="W30" i="1"/>
  <c r="T34" i="1"/>
  <c r="AF36" i="1"/>
  <c r="AL41" i="1"/>
  <c r="K44" i="1"/>
  <c r="AO44" i="1"/>
  <c r="H46" i="1"/>
  <c r="W46" i="1"/>
  <c r="T48" i="1"/>
  <c r="E49" i="1"/>
  <c r="K49" i="1"/>
  <c r="Q53" i="1"/>
  <c r="W53" i="1"/>
  <c r="AR56" i="1"/>
  <c r="AC58" i="1"/>
  <c r="AI58" i="1"/>
  <c r="N60" i="1"/>
  <c r="AO60" i="1"/>
  <c r="E62" i="1"/>
  <c r="Z64" i="1"/>
  <c r="K66" i="1"/>
  <c r="Q66" i="1"/>
  <c r="K30" i="1"/>
  <c r="Z30" i="1"/>
  <c r="AF30" i="1"/>
  <c r="K34" i="1"/>
  <c r="Q34" i="1"/>
  <c r="Z34" i="1"/>
  <c r="AO34" i="1"/>
  <c r="E36" i="1"/>
  <c r="N36" i="1"/>
  <c r="AF47" i="1"/>
  <c r="AL47" i="1"/>
  <c r="W48" i="1"/>
  <c r="AL48" i="1"/>
  <c r="AR48" i="1"/>
  <c r="AC49" i="1"/>
  <c r="AR49" i="1"/>
  <c r="H53" i="1"/>
  <c r="N53" i="1"/>
  <c r="AO53" i="1"/>
  <c r="N56" i="1"/>
  <c r="T56" i="1"/>
  <c r="E58" i="1"/>
  <c r="T58" i="1"/>
  <c r="Z58" i="1"/>
  <c r="K59" i="1"/>
  <c r="Z59" i="1"/>
  <c r="AF59" i="1"/>
  <c r="Q60" i="1"/>
  <c r="AF60" i="1"/>
  <c r="AL60" i="1"/>
  <c r="W62" i="1"/>
  <c r="AL62" i="1"/>
  <c r="AR62" i="1"/>
  <c r="AC64" i="1"/>
  <c r="T66" i="1"/>
  <c r="E68" i="1"/>
  <c r="AF68" i="1"/>
  <c r="AL68" i="1"/>
  <c r="W70" i="1"/>
  <c r="AC70" i="1"/>
  <c r="AO72" i="1"/>
  <c r="AC75" i="1"/>
  <c r="K84" i="1"/>
  <c r="W86" i="1"/>
  <c r="AI90" i="1"/>
  <c r="E96" i="1"/>
  <c r="N47" i="1"/>
  <c r="AC47" i="1"/>
  <c r="H48" i="1"/>
  <c r="AI48" i="1"/>
  <c r="N49" i="1"/>
  <c r="AO49" i="1"/>
  <c r="E53" i="1"/>
  <c r="Z53" i="1"/>
  <c r="K56" i="1"/>
  <c r="AF56" i="1"/>
  <c r="Q58" i="1"/>
  <c r="AL58" i="1"/>
  <c r="W59" i="1"/>
  <c r="AR59" i="1"/>
  <c r="AC60" i="1"/>
  <c r="H62" i="1"/>
  <c r="AI62" i="1"/>
  <c r="N64" i="1"/>
  <c r="AO64" i="1"/>
  <c r="AF66" i="1"/>
  <c r="Q68" i="1"/>
  <c r="W68" i="1"/>
  <c r="N75" i="1"/>
  <c r="AL70" i="1"/>
  <c r="AR70" i="1"/>
  <c r="AC71" i="1"/>
  <c r="AR71" i="1"/>
  <c r="H72" i="1"/>
  <c r="AI72" i="1"/>
  <c r="N74" i="1"/>
  <c r="AR74" i="1"/>
  <c r="AL75" i="1"/>
  <c r="AR76" i="1"/>
  <c r="H80" i="1"/>
  <c r="N82" i="1"/>
  <c r="T84" i="1"/>
  <c r="K85" i="1"/>
  <c r="Z85" i="1"/>
  <c r="AF85" i="1"/>
  <c r="Q86" i="1"/>
  <c r="AF86" i="1"/>
  <c r="AL86" i="1"/>
  <c r="W88" i="1"/>
  <c r="AL88" i="1"/>
  <c r="AR88" i="1"/>
  <c r="AC90" i="1"/>
  <c r="AR90" i="1"/>
  <c r="N94" i="1"/>
  <c r="T94" i="1"/>
  <c r="AO94" i="1"/>
  <c r="T96" i="1"/>
  <c r="Z96" i="1"/>
  <c r="E98" i="1"/>
  <c r="Z98" i="1"/>
  <c r="AF98" i="1"/>
  <c r="K99" i="1"/>
  <c r="Z99" i="1"/>
  <c r="AF99" i="1"/>
  <c r="Q102" i="1"/>
  <c r="AF102" i="1"/>
  <c r="AL102" i="1"/>
  <c r="W104" i="1"/>
  <c r="AL104" i="1"/>
  <c r="AR104" i="1"/>
  <c r="AC106" i="1"/>
  <c r="H110" i="1"/>
  <c r="N110" i="1"/>
  <c r="AI110" i="1"/>
  <c r="N112" i="1"/>
  <c r="T112" i="1"/>
  <c r="AO112" i="1"/>
  <c r="T114" i="1"/>
  <c r="Z114" i="1"/>
  <c r="E115" i="1"/>
  <c r="Z115" i="1"/>
  <c r="AF115" i="1"/>
  <c r="K116" i="1"/>
  <c r="Z116" i="1"/>
  <c r="AF116" i="1"/>
  <c r="AL116" i="1"/>
  <c r="AR64" i="1"/>
  <c r="H66" i="1"/>
  <c r="AI66" i="1"/>
  <c r="H68" i="1"/>
  <c r="N68" i="1"/>
  <c r="AO68" i="1"/>
  <c r="N70" i="1"/>
  <c r="T70" i="1"/>
  <c r="E71" i="1"/>
  <c r="T71" i="1"/>
  <c r="Z71" i="1"/>
  <c r="K72" i="1"/>
  <c r="Z72" i="1"/>
  <c r="AF72" i="1"/>
  <c r="E74" i="1"/>
  <c r="K74" i="1"/>
  <c r="T74" i="1"/>
  <c r="T76" i="1"/>
  <c r="AF80" i="1"/>
  <c r="AL82" i="1"/>
  <c r="AR84" i="1"/>
  <c r="H85" i="1"/>
  <c r="AI85" i="1"/>
  <c r="H86" i="1"/>
  <c r="N86" i="1"/>
  <c r="AO86" i="1"/>
  <c r="N88" i="1"/>
  <c r="T88" i="1"/>
  <c r="E90" i="1"/>
  <c r="T90" i="1"/>
  <c r="Z90" i="1"/>
  <c r="Q94" i="1"/>
  <c r="AL94" i="1"/>
  <c r="W96" i="1"/>
  <c r="AR96" i="1"/>
  <c r="AC98" i="1"/>
  <c r="H99" i="1"/>
  <c r="AI99" i="1"/>
  <c r="H102" i="1"/>
  <c r="N102" i="1"/>
  <c r="AO102" i="1"/>
  <c r="N104" i="1"/>
  <c r="T104" i="1"/>
  <c r="E106" i="1"/>
  <c r="T106" i="1"/>
  <c r="Z106" i="1"/>
  <c r="K110" i="1"/>
  <c r="AF110" i="1"/>
  <c r="Q112" i="1"/>
  <c r="AL112" i="1"/>
  <c r="W114" i="1"/>
  <c r="AR114" i="1"/>
  <c r="AC115" i="1"/>
  <c r="H116" i="1"/>
  <c r="AI116" i="1"/>
  <c r="AL34" i="1"/>
  <c r="AR36" i="1"/>
  <c r="N34" i="1"/>
  <c r="T36" i="1"/>
  <c r="AR72" i="1"/>
  <c r="H75" i="1"/>
  <c r="AF94" i="1"/>
  <c r="AL96" i="1"/>
  <c r="AR98" i="1"/>
  <c r="Z74" i="1"/>
  <c r="AR94" i="1"/>
  <c r="H98" i="1"/>
  <c r="N99" i="1"/>
  <c r="AF106" i="1"/>
  <c r="AL110" i="1"/>
  <c r="AR112" i="1"/>
  <c r="H115" i="1"/>
  <c r="H11" i="1" l="1"/>
  <c r="Z11" i="1"/>
  <c r="K11" i="1"/>
  <c r="T11" i="1"/>
  <c r="AF11" i="1"/>
  <c r="AR11" i="1"/>
  <c r="Q11" i="1"/>
  <c r="AI11" i="1"/>
  <c r="N11" i="1"/>
  <c r="AL11" i="1"/>
  <c r="AO11" i="1" l="1"/>
  <c r="AC11" i="1"/>
  <c r="W11" i="1"/>
  <c r="E11" i="1" l="1"/>
  <c r="E39" i="1" l="1"/>
  <c r="H39" i="1"/>
  <c r="K39" i="1"/>
  <c r="AC39" i="1"/>
  <c r="AL39" i="1" l="1"/>
  <c r="W39" i="1"/>
  <c r="AI39" i="1"/>
  <c r="AR39" i="1"/>
  <c r="N39" i="1"/>
  <c r="Q39" i="1"/>
  <c r="T39" i="1"/>
  <c r="AO39" i="1"/>
  <c r="Z39" i="1"/>
  <c r="AF39" i="1"/>
  <c r="F37" i="1" l="1"/>
  <c r="AQ37" i="1"/>
  <c r="AN37" i="1"/>
  <c r="AJ37" i="1"/>
  <c r="AH37" i="1"/>
  <c r="AE37" i="1"/>
  <c r="AB37" i="1"/>
  <c r="AA37" i="1"/>
  <c r="X37" i="1"/>
  <c r="V37" i="1"/>
  <c r="S37" i="1"/>
  <c r="L37" i="1"/>
  <c r="J37" i="1"/>
  <c r="I37" i="1"/>
  <c r="G37" i="1"/>
  <c r="D37" i="1"/>
  <c r="C37" i="1"/>
  <c r="AC37" i="1" l="1"/>
  <c r="K37" i="1"/>
  <c r="E37" i="1"/>
  <c r="H37" i="1"/>
  <c r="P37" i="1"/>
  <c r="R37" i="1" l="1"/>
  <c r="T37" i="1" s="1"/>
  <c r="U37" i="1"/>
  <c r="W37" i="1" s="1"/>
  <c r="AP37" i="1"/>
  <c r="AR37" i="1" s="1"/>
  <c r="AM37" i="1"/>
  <c r="AO37" i="1" s="1"/>
  <c r="AG37" i="1"/>
  <c r="AI37" i="1" s="1"/>
  <c r="AD37" i="1"/>
  <c r="AF37" i="1" s="1"/>
  <c r="M37" i="1"/>
  <c r="N37" i="1" s="1"/>
  <c r="Y37" i="1"/>
  <c r="Z37" i="1" s="1"/>
  <c r="O37" i="1"/>
  <c r="Q37" i="1" s="1"/>
  <c r="AK37" i="1"/>
  <c r="AL37" i="1" s="1"/>
  <c r="F32" i="1" l="1"/>
  <c r="AQ32" i="1"/>
  <c r="AN32" i="1"/>
  <c r="AJ32" i="1"/>
  <c r="AH32" i="1"/>
  <c r="AE32" i="1"/>
  <c r="AB32" i="1"/>
  <c r="AA32" i="1"/>
  <c r="AC32" i="1" s="1"/>
  <c r="X32" i="1"/>
  <c r="V32" i="1"/>
  <c r="S32" i="1"/>
  <c r="L32" i="1"/>
  <c r="J32" i="1"/>
  <c r="I32" i="1"/>
  <c r="G32" i="1"/>
  <c r="D32" i="1"/>
  <c r="C32" i="1"/>
  <c r="K32" i="1" l="1"/>
  <c r="E32" i="1"/>
  <c r="H32" i="1"/>
  <c r="P32" i="1"/>
  <c r="R32" i="1" l="1"/>
  <c r="T32" i="1" s="1"/>
  <c r="M32" i="1"/>
  <c r="N32" i="1" s="1"/>
  <c r="Y32" i="1"/>
  <c r="Z32" i="1" s="1"/>
  <c r="AD32" i="1"/>
  <c r="AF32" i="1" s="1"/>
  <c r="AP32" i="1"/>
  <c r="AR32" i="1" s="1"/>
  <c r="AM32" i="1"/>
  <c r="AO32" i="1" s="1"/>
  <c r="AG32" i="1"/>
  <c r="AI32" i="1" s="1"/>
  <c r="U32" i="1"/>
  <c r="W32" i="1" s="1"/>
  <c r="O32" i="1"/>
  <c r="Q32" i="1" s="1"/>
  <c r="AK32" i="1"/>
  <c r="AL32" i="1" s="1"/>
</calcChain>
</file>

<file path=xl/sharedStrings.xml><?xml version="1.0" encoding="utf-8"?>
<sst xmlns="http://schemas.openxmlformats.org/spreadsheetml/2006/main" count="172" uniqueCount="132">
  <si>
    <t>Филе</t>
  </si>
  <si>
    <t>Шайби</t>
  </si>
  <si>
    <t>Маринована</t>
  </si>
  <si>
    <t>Пушена (топло, студено), веяна</t>
  </si>
  <si>
    <t>Консерва</t>
  </si>
  <si>
    <t>Хайвер</t>
  </si>
  <si>
    <t>Полуфабрикат от изрезки, отпадъци</t>
  </si>
  <si>
    <t>Изсушена</t>
  </si>
  <si>
    <t>Друго</t>
  </si>
  <si>
    <t>мин</t>
  </si>
  <si>
    <t>макс</t>
  </si>
  <si>
    <t>средна</t>
  </si>
  <si>
    <t>Други видове</t>
  </si>
  <si>
    <t>Охладена 
изчистена</t>
  </si>
  <si>
    <t>Замразена 
неизчистена</t>
  </si>
  <si>
    <t>Замразена 
изчистена</t>
  </si>
  <si>
    <t>Пакетирана, 
вакуумирана</t>
  </si>
  <si>
    <t>Жива или охладена
неизчистена</t>
  </si>
  <si>
    <t>Общоприети или местни наименования и
научно наименование (на латински)</t>
  </si>
  <si>
    <t>№ по ред</t>
  </si>
  <si>
    <t>Сладководни риби</t>
  </si>
  <si>
    <r>
      <t>Сем. Есетрови</t>
    </r>
    <r>
      <rPr>
        <b/>
        <i/>
        <sz val="10"/>
        <color indexed="8"/>
        <rFont val="Arial"/>
        <family val="2"/>
        <charset val="204"/>
      </rPr>
      <t xml:space="preserve"> (Acipenseridae)</t>
    </r>
  </si>
  <si>
    <r>
      <t xml:space="preserve">Чига </t>
    </r>
    <r>
      <rPr>
        <i/>
        <sz val="10"/>
        <color indexed="8"/>
        <rFont val="Arial"/>
        <family val="2"/>
        <charset val="204"/>
      </rPr>
      <t>(Acipenser ruthenus)</t>
    </r>
  </si>
  <si>
    <r>
      <t xml:space="preserve">Сем. Пъстървови </t>
    </r>
    <r>
      <rPr>
        <b/>
        <i/>
        <sz val="10"/>
        <color indexed="8"/>
        <rFont val="Arial"/>
        <family val="2"/>
        <charset val="204"/>
      </rPr>
      <t>(Salmonidae)</t>
    </r>
  </si>
  <si>
    <r>
      <t xml:space="preserve">Сем. Щукови </t>
    </r>
    <r>
      <rPr>
        <b/>
        <i/>
        <sz val="10"/>
        <color indexed="8"/>
        <rFont val="Arial"/>
        <family val="2"/>
        <charset val="204"/>
      </rPr>
      <t>(Еsocidae)</t>
    </r>
  </si>
  <si>
    <r>
      <t xml:space="preserve">Сем. Шаранови </t>
    </r>
    <r>
      <rPr>
        <b/>
        <i/>
        <sz val="10"/>
        <color indexed="8"/>
        <rFont val="Arial"/>
        <family val="2"/>
        <charset val="204"/>
      </rPr>
      <t>(Cyprinidae)</t>
    </r>
  </si>
  <si>
    <t xml:space="preserve">Пазарни цени на едро на риба и други водни организми за страната за периода </t>
  </si>
  <si>
    <r>
      <t>Сем. Буфалови</t>
    </r>
    <r>
      <rPr>
        <sz val="10"/>
        <color indexed="8"/>
        <rFont val="Arial"/>
        <family val="2"/>
        <charset val="204"/>
      </rPr>
      <t xml:space="preserve"> </t>
    </r>
    <r>
      <rPr>
        <b/>
        <i/>
        <sz val="10"/>
        <color indexed="8"/>
        <rFont val="Arial"/>
        <family val="2"/>
        <charset val="204"/>
      </rPr>
      <t>(Catostomidae)</t>
    </r>
  </si>
  <si>
    <r>
      <t xml:space="preserve">Сем. Сомови </t>
    </r>
    <r>
      <rPr>
        <b/>
        <i/>
        <sz val="10"/>
        <color indexed="8"/>
        <rFont val="Arial"/>
        <family val="2"/>
        <charset val="204"/>
      </rPr>
      <t>(Siluridae)</t>
    </r>
  </si>
  <si>
    <r>
      <t xml:space="preserve">Сем. Американски сомове </t>
    </r>
    <r>
      <rPr>
        <b/>
        <i/>
        <sz val="10"/>
        <color indexed="8"/>
        <rFont val="Arial"/>
        <family val="2"/>
        <charset val="204"/>
      </rPr>
      <t>(Ictaluridae)</t>
    </r>
  </si>
  <si>
    <r>
      <t xml:space="preserve">Сем. Африкански сомове </t>
    </r>
    <r>
      <rPr>
        <b/>
        <i/>
        <sz val="10"/>
        <color indexed="8"/>
        <rFont val="Arial"/>
        <family val="2"/>
        <charset val="204"/>
      </rPr>
      <t>(Clariidae)</t>
    </r>
  </si>
  <si>
    <r>
      <t>Сем. Пангасиусови (</t>
    </r>
    <r>
      <rPr>
        <b/>
        <i/>
        <sz val="10"/>
        <color indexed="8"/>
        <rFont val="Arial"/>
        <family val="2"/>
        <charset val="204"/>
      </rPr>
      <t>Pangasiidae)</t>
    </r>
  </si>
  <si>
    <r>
      <t>Сем. Костурови</t>
    </r>
    <r>
      <rPr>
        <b/>
        <i/>
        <sz val="10"/>
        <color indexed="8"/>
        <rFont val="Arial"/>
        <family val="2"/>
        <charset val="204"/>
      </rPr>
      <t xml:space="preserve"> (Percidae)</t>
    </r>
  </si>
  <si>
    <r>
      <t>Сем. Латови (</t>
    </r>
    <r>
      <rPr>
        <b/>
        <i/>
        <sz val="10"/>
        <color indexed="8"/>
        <rFont val="Arial"/>
        <family val="2"/>
        <charset val="204"/>
      </rPr>
      <t>Latidae)</t>
    </r>
  </si>
  <si>
    <r>
      <t xml:space="preserve">Сем. Цихлиди </t>
    </r>
    <r>
      <rPr>
        <b/>
        <i/>
        <sz val="10"/>
        <color indexed="8"/>
        <rFont val="Arial"/>
        <family val="2"/>
        <charset val="204"/>
      </rPr>
      <t>(Cichlidae)</t>
    </r>
  </si>
  <si>
    <t>Проходни риби</t>
  </si>
  <si>
    <r>
      <t xml:space="preserve">Сем. Есетрови </t>
    </r>
    <r>
      <rPr>
        <b/>
        <i/>
        <sz val="10"/>
        <color indexed="8"/>
        <rFont val="Arial"/>
        <family val="2"/>
        <charset val="204"/>
      </rPr>
      <t>(Acipenseridae)</t>
    </r>
  </si>
  <si>
    <r>
      <t xml:space="preserve">Сем. Речни змиорки </t>
    </r>
    <r>
      <rPr>
        <b/>
        <i/>
        <sz val="10"/>
        <color indexed="8"/>
        <rFont val="Arial"/>
        <family val="2"/>
        <charset val="204"/>
      </rPr>
      <t>(Anguillidae)</t>
    </r>
  </si>
  <si>
    <r>
      <t xml:space="preserve">Сем. Селдови </t>
    </r>
    <r>
      <rPr>
        <b/>
        <i/>
        <sz val="10"/>
        <color indexed="8"/>
        <rFont val="Arial"/>
        <family val="2"/>
        <charset val="204"/>
      </rPr>
      <t>(Clupeidae)</t>
    </r>
  </si>
  <si>
    <t>Морски риби</t>
  </si>
  <si>
    <r>
      <t>Сем. Бодливи акули</t>
    </r>
    <r>
      <rPr>
        <sz val="10"/>
        <color indexed="8"/>
        <rFont val="Arial"/>
        <family val="2"/>
        <charset val="204"/>
      </rPr>
      <t xml:space="preserve"> </t>
    </r>
    <r>
      <rPr>
        <b/>
        <i/>
        <sz val="10"/>
        <color indexed="8"/>
        <rFont val="Arial"/>
        <family val="2"/>
        <charset val="204"/>
      </rPr>
      <t>(Squalidae)</t>
    </r>
  </si>
  <si>
    <r>
      <t xml:space="preserve">Сем. Хамсиеви </t>
    </r>
    <r>
      <rPr>
        <b/>
        <i/>
        <sz val="10"/>
        <color indexed="8"/>
        <rFont val="Arial"/>
        <family val="2"/>
        <charset val="204"/>
      </rPr>
      <t>(Еngraulidae)</t>
    </r>
  </si>
  <si>
    <r>
      <t xml:space="preserve">Сем. Сафридови </t>
    </r>
    <r>
      <rPr>
        <b/>
        <i/>
        <sz val="10"/>
        <color indexed="8"/>
        <rFont val="Arial"/>
        <family val="2"/>
        <charset val="204"/>
      </rPr>
      <t>(Carangidae)</t>
    </r>
  </si>
  <si>
    <r>
      <t xml:space="preserve">Сем. Смаридови </t>
    </r>
    <r>
      <rPr>
        <b/>
        <i/>
        <sz val="10"/>
        <color indexed="8"/>
        <rFont val="Arial"/>
        <family val="2"/>
        <charset val="204"/>
      </rPr>
      <t>(Centracanthidae)</t>
    </r>
  </si>
  <si>
    <r>
      <t xml:space="preserve">Сем. Зарганови </t>
    </r>
    <r>
      <rPr>
        <b/>
        <i/>
        <sz val="10"/>
        <color indexed="8"/>
        <rFont val="Arial"/>
        <family val="2"/>
        <charset val="204"/>
      </rPr>
      <t>(Belonidae)</t>
    </r>
  </si>
  <si>
    <r>
      <t xml:space="preserve">Сем. Трескови </t>
    </r>
    <r>
      <rPr>
        <b/>
        <i/>
        <sz val="10"/>
        <color indexed="8"/>
        <rFont val="Arial"/>
        <family val="2"/>
        <charset val="204"/>
      </rPr>
      <t>(Gadidae)</t>
    </r>
  </si>
  <si>
    <r>
      <t xml:space="preserve">Сем. Мерлузови </t>
    </r>
    <r>
      <rPr>
        <b/>
        <i/>
        <sz val="10"/>
        <color indexed="8"/>
        <rFont val="Arial"/>
        <family val="2"/>
        <charset val="204"/>
      </rPr>
      <t>(Merlucciidae)</t>
    </r>
  </si>
  <si>
    <r>
      <t xml:space="preserve">Сем. Барбунови </t>
    </r>
    <r>
      <rPr>
        <b/>
        <i/>
        <sz val="10"/>
        <color indexed="8"/>
        <rFont val="Arial"/>
        <family val="2"/>
        <charset val="204"/>
      </rPr>
      <t>(Mullidae)</t>
    </r>
  </si>
  <si>
    <r>
      <t xml:space="preserve">Сем. Леферови </t>
    </r>
    <r>
      <rPr>
        <b/>
        <i/>
        <sz val="10"/>
        <color indexed="8"/>
        <rFont val="Arial"/>
        <family val="2"/>
        <charset val="204"/>
      </rPr>
      <t>(Pomatomidae)</t>
    </r>
  </si>
  <si>
    <r>
      <t xml:space="preserve">Сем. Скумриеви </t>
    </r>
    <r>
      <rPr>
        <b/>
        <i/>
        <sz val="10"/>
        <color indexed="8"/>
        <rFont val="Arial"/>
        <family val="2"/>
        <charset val="204"/>
      </rPr>
      <t>(Scombridae)</t>
    </r>
  </si>
  <si>
    <r>
      <t xml:space="preserve">Сем. Морски костури </t>
    </r>
    <r>
      <rPr>
        <b/>
        <i/>
        <sz val="10"/>
        <color indexed="8"/>
        <rFont val="Arial"/>
        <family val="2"/>
        <charset val="204"/>
      </rPr>
      <t>(Serranidae)</t>
    </r>
  </si>
  <si>
    <r>
      <t xml:space="preserve">Сем. Спаридови </t>
    </r>
    <r>
      <rPr>
        <b/>
        <i/>
        <sz val="10"/>
        <color indexed="8"/>
        <rFont val="Arial"/>
        <family val="2"/>
        <charset val="204"/>
      </rPr>
      <t>(Sparidae)</t>
    </r>
  </si>
  <si>
    <r>
      <t xml:space="preserve">Сем. Попчета </t>
    </r>
    <r>
      <rPr>
        <b/>
        <i/>
        <sz val="10"/>
        <color indexed="8"/>
        <rFont val="Arial"/>
        <family val="2"/>
        <charset val="204"/>
      </rPr>
      <t>(Gobiidae)</t>
    </r>
  </si>
  <si>
    <r>
      <t xml:space="preserve">Сем. Калканови </t>
    </r>
    <r>
      <rPr>
        <b/>
        <i/>
        <sz val="10"/>
        <color indexed="8"/>
        <rFont val="Arial"/>
        <family val="2"/>
        <charset val="204"/>
      </rPr>
      <t>(Scophthalmidae)</t>
    </r>
  </si>
  <si>
    <r>
      <t xml:space="preserve">Сем. Писиеви </t>
    </r>
    <r>
      <rPr>
        <b/>
        <i/>
        <sz val="10"/>
        <color indexed="8"/>
        <rFont val="Arial"/>
        <family val="2"/>
        <charset val="204"/>
      </rPr>
      <t>(Pleuronectidae)</t>
    </r>
  </si>
  <si>
    <r>
      <t xml:space="preserve">Клас Ракообразни </t>
    </r>
    <r>
      <rPr>
        <b/>
        <i/>
        <sz val="10"/>
        <color indexed="8"/>
        <rFont val="Arial"/>
        <family val="2"/>
        <charset val="204"/>
      </rPr>
      <t>(Crustacea)</t>
    </r>
  </si>
  <si>
    <r>
      <t>Клас Главоноги</t>
    </r>
    <r>
      <rPr>
        <sz val="10"/>
        <color indexed="8"/>
        <rFont val="Arial"/>
        <family val="2"/>
        <charset val="204"/>
      </rPr>
      <t xml:space="preserve"> </t>
    </r>
    <r>
      <rPr>
        <i/>
        <sz val="10"/>
        <color indexed="8"/>
        <rFont val="Arial"/>
        <family val="2"/>
        <charset val="204"/>
      </rPr>
      <t>(</t>
    </r>
    <r>
      <rPr>
        <b/>
        <i/>
        <sz val="10"/>
        <color indexed="8"/>
        <rFont val="Arial"/>
        <family val="2"/>
        <charset val="204"/>
      </rPr>
      <t>Cephalopoda)</t>
    </r>
  </si>
  <si>
    <r>
      <t xml:space="preserve">Сем. Октоподи </t>
    </r>
    <r>
      <rPr>
        <b/>
        <i/>
        <sz val="10"/>
        <color indexed="8"/>
        <rFont val="Arial"/>
        <family val="2"/>
        <charset val="204"/>
      </rPr>
      <t>(Octopodidae)</t>
    </r>
  </si>
  <si>
    <r>
      <t xml:space="preserve">Разред Калмари </t>
    </r>
    <r>
      <rPr>
        <b/>
        <i/>
        <sz val="10"/>
        <color indexed="8"/>
        <rFont val="Arial"/>
        <family val="2"/>
        <charset val="204"/>
      </rPr>
      <t>(Teuthida)</t>
    </r>
  </si>
  <si>
    <r>
      <t xml:space="preserve">Клас Миди </t>
    </r>
    <r>
      <rPr>
        <b/>
        <i/>
        <sz val="10"/>
        <color indexed="8"/>
        <rFont val="Arial"/>
        <family val="2"/>
        <charset val="204"/>
      </rPr>
      <t>(Bivalvia)</t>
    </r>
  </si>
  <si>
    <r>
      <t xml:space="preserve">Клас Коремоноги </t>
    </r>
    <r>
      <rPr>
        <b/>
        <i/>
        <sz val="10"/>
        <color indexed="8"/>
        <rFont val="Arial"/>
        <family val="2"/>
        <charset val="204"/>
      </rPr>
      <t>(Gastropoda)</t>
    </r>
  </si>
  <si>
    <r>
      <t xml:space="preserve">Сем. Мурициди </t>
    </r>
    <r>
      <rPr>
        <b/>
        <i/>
        <sz val="10"/>
        <color indexed="8"/>
        <rFont val="Arial"/>
        <family val="2"/>
        <charset val="204"/>
      </rPr>
      <t>(Muricidae)</t>
    </r>
  </si>
  <si>
    <r>
      <t>Сем. Абалони (</t>
    </r>
    <r>
      <rPr>
        <b/>
        <i/>
        <sz val="10"/>
        <color indexed="8"/>
        <rFont val="Arial"/>
        <family val="2"/>
        <charset val="204"/>
      </rPr>
      <t>Haliotidae)</t>
    </r>
  </si>
  <si>
    <r>
      <t xml:space="preserve">Многоклетъчни водорасли </t>
    </r>
    <r>
      <rPr>
        <i/>
        <sz val="10"/>
        <color indexed="8"/>
        <rFont val="Arial"/>
        <family val="2"/>
        <charset val="204"/>
      </rPr>
      <t>(Phaeophyceae, Rhodophyceae, Chlorophyceae и др.)</t>
    </r>
  </si>
  <si>
    <r>
      <t xml:space="preserve">Микроскопични (едноклетъчни) водорасли </t>
    </r>
    <r>
      <rPr>
        <i/>
        <sz val="10"/>
        <color indexed="8"/>
        <rFont val="Arial"/>
        <family val="2"/>
        <charset val="204"/>
      </rPr>
      <t>(Spirulina platensis, Chlorella vulgaris, Haematococcus pluvialis и др.)</t>
    </r>
  </si>
  <si>
    <r>
      <t xml:space="preserve">Морски охлюви, абалони </t>
    </r>
    <r>
      <rPr>
        <i/>
        <sz val="10"/>
        <color indexed="8"/>
        <rFont val="Arial"/>
        <family val="2"/>
        <charset val="204"/>
      </rPr>
      <t>(Haliotis spp.)</t>
    </r>
  </si>
  <si>
    <r>
      <t xml:space="preserve">Рапан </t>
    </r>
    <r>
      <rPr>
        <i/>
        <sz val="10"/>
        <color indexed="8"/>
        <rFont val="Arial"/>
        <family val="2"/>
        <charset val="204"/>
      </rPr>
      <t>(Rapana sp.)</t>
    </r>
  </si>
  <si>
    <r>
      <t xml:space="preserve">Черна морска мида </t>
    </r>
    <r>
      <rPr>
        <i/>
        <sz val="10"/>
        <color indexed="8"/>
        <rFont val="Arial"/>
        <family val="2"/>
        <charset val="204"/>
      </rPr>
      <t>(Mytilus galloprovincialis)</t>
    </r>
  </si>
  <si>
    <r>
      <t xml:space="preserve">Калмар </t>
    </r>
    <r>
      <rPr>
        <i/>
        <sz val="10"/>
        <color indexed="8"/>
        <rFont val="Arial"/>
        <family val="2"/>
        <charset val="204"/>
      </rPr>
      <t>(Teuthida)</t>
    </r>
  </si>
  <si>
    <r>
      <t xml:space="preserve">Октопод </t>
    </r>
    <r>
      <rPr>
        <i/>
        <sz val="10"/>
        <color indexed="8"/>
        <rFont val="Arial"/>
        <family val="2"/>
        <charset val="204"/>
      </rPr>
      <t>(Octopus spp.)</t>
    </r>
  </si>
  <si>
    <r>
      <t xml:space="preserve">Скариди </t>
    </r>
    <r>
      <rPr>
        <i/>
        <sz val="10"/>
        <color indexed="8"/>
        <rFont val="Arial"/>
        <family val="2"/>
        <charset val="204"/>
      </rPr>
      <t>(подразред Caridea)</t>
    </r>
  </si>
  <si>
    <r>
      <t xml:space="preserve">Езерен рак </t>
    </r>
    <r>
      <rPr>
        <i/>
        <sz val="10"/>
        <color indexed="8"/>
        <rFont val="Arial"/>
        <family val="2"/>
        <charset val="204"/>
      </rPr>
      <t>(Astacus leptodactylus)</t>
    </r>
  </si>
  <si>
    <r>
      <t xml:space="preserve">Писия </t>
    </r>
    <r>
      <rPr>
        <i/>
        <sz val="10"/>
        <color indexed="8"/>
        <rFont val="Arial"/>
        <family val="2"/>
        <charset val="204"/>
      </rPr>
      <t>(Platichthys flesus luscus)</t>
    </r>
  </si>
  <si>
    <r>
      <t xml:space="preserve">Kалкан </t>
    </r>
    <r>
      <rPr>
        <i/>
        <sz val="10"/>
        <color indexed="8"/>
        <rFont val="Arial"/>
        <family val="2"/>
        <charset val="204"/>
      </rPr>
      <t>(Scophthalmus maximus/ Psetta maxima)</t>
    </r>
  </si>
  <si>
    <r>
      <t xml:space="preserve">Попчета </t>
    </r>
    <r>
      <rPr>
        <i/>
        <sz val="10"/>
        <color indexed="8"/>
        <rFont val="Arial"/>
        <family val="2"/>
        <charset val="204"/>
      </rPr>
      <t>(Zosterisessor sp., Neogobius sp., Mesogobius sp. и др.)</t>
    </r>
  </si>
  <si>
    <r>
      <t xml:space="preserve">Ципура </t>
    </r>
    <r>
      <rPr>
        <i/>
        <sz val="10"/>
        <color indexed="8"/>
        <rFont val="Arial"/>
        <family val="2"/>
        <charset val="204"/>
      </rPr>
      <t>(Sparus aurata)</t>
    </r>
  </si>
  <si>
    <r>
      <t xml:space="preserve">Лаврак </t>
    </r>
    <r>
      <rPr>
        <i/>
        <sz val="10"/>
        <color indexed="8"/>
        <rFont val="Arial"/>
        <family val="2"/>
        <charset val="204"/>
      </rPr>
      <t>(Dicentrachus labrax/Morone labrax)</t>
    </r>
  </si>
  <si>
    <r>
      <t xml:space="preserve">Скумрия </t>
    </r>
    <r>
      <rPr>
        <i/>
        <sz val="10"/>
        <color indexed="8"/>
        <rFont val="Arial"/>
        <family val="2"/>
        <charset val="204"/>
      </rPr>
      <t>(Scomber spp.)</t>
    </r>
  </si>
  <si>
    <r>
      <t xml:space="preserve">Паламуд (циганка, турук) </t>
    </r>
    <r>
      <rPr>
        <i/>
        <sz val="10"/>
        <color indexed="8"/>
        <rFont val="Arial"/>
        <family val="2"/>
        <charset val="204"/>
      </rPr>
      <t>(Sarda sarda)</t>
    </r>
  </si>
  <si>
    <r>
      <t>Тон, тунци (</t>
    </r>
    <r>
      <rPr>
        <i/>
        <sz val="10"/>
        <color indexed="8"/>
        <rFont val="Arial"/>
        <family val="2"/>
        <charset val="204"/>
      </rPr>
      <t>Thunnini – Thunnus spp., Allothunnus sp., Auxis spp.,</t>
    </r>
    <r>
      <rPr>
        <sz val="10"/>
        <color indexed="8"/>
        <rFont val="Arial"/>
        <family val="2"/>
        <charset val="204"/>
      </rPr>
      <t xml:space="preserve"> </t>
    </r>
    <r>
      <rPr>
        <i/>
        <sz val="10"/>
        <color indexed="8"/>
        <rFont val="Arial"/>
        <family val="2"/>
        <charset val="204"/>
      </rPr>
      <t>Euthynnus spp., Katsuwonus sp.)</t>
    </r>
  </si>
  <si>
    <r>
      <t xml:space="preserve">Лефер (чернокоп, гофан) </t>
    </r>
    <r>
      <rPr>
        <i/>
        <sz val="10"/>
        <color indexed="8"/>
        <rFont val="Arial"/>
        <family val="2"/>
        <charset val="204"/>
      </rPr>
      <t>(Pomatomus saltatrix)</t>
    </r>
  </si>
  <si>
    <r>
      <t xml:space="preserve">Барбуня </t>
    </r>
    <r>
      <rPr>
        <i/>
        <sz val="10"/>
        <color indexed="8"/>
        <rFont val="Arial"/>
        <family val="2"/>
        <charset val="204"/>
      </rPr>
      <t>(Mullus barbatus ponticus)</t>
    </r>
  </si>
  <si>
    <r>
      <t xml:space="preserve">Мерлуза, хек </t>
    </r>
    <r>
      <rPr>
        <i/>
        <sz val="10"/>
        <color indexed="8"/>
        <rFont val="Arial"/>
        <family val="2"/>
        <charset val="204"/>
      </rPr>
      <t>(Merluccius spp.)</t>
    </r>
  </si>
  <si>
    <r>
      <t xml:space="preserve">Черноморски меджид </t>
    </r>
    <r>
      <rPr>
        <i/>
        <sz val="10"/>
        <color indexed="8"/>
        <rFont val="Arial"/>
        <family val="2"/>
        <charset val="204"/>
      </rPr>
      <t>(Merlangius merlangus euxinus)</t>
    </r>
  </si>
  <si>
    <r>
      <t xml:space="preserve">Минтай, сайда </t>
    </r>
    <r>
      <rPr>
        <i/>
        <sz val="10"/>
        <color indexed="8"/>
        <rFont val="Arial"/>
        <family val="2"/>
        <charset val="204"/>
      </rPr>
      <t>(Theragra chalcogramma)</t>
    </r>
  </si>
  <si>
    <r>
      <t xml:space="preserve">Треска </t>
    </r>
    <r>
      <rPr>
        <i/>
        <sz val="10"/>
        <color indexed="8"/>
        <rFont val="Arial"/>
        <family val="2"/>
        <charset val="204"/>
      </rPr>
      <t>(Gadus spp.)</t>
    </r>
  </si>
  <si>
    <r>
      <t>сем. Кефалови (</t>
    </r>
    <r>
      <rPr>
        <b/>
        <i/>
        <sz val="10"/>
        <color indexed="8"/>
        <rFont val="Arial"/>
        <family val="2"/>
        <charset val="204"/>
      </rPr>
      <t>Mugilidae</t>
    </r>
    <r>
      <rPr>
        <b/>
        <sz val="10"/>
        <color indexed="8"/>
        <rFont val="Arial"/>
        <family val="2"/>
        <charset val="204"/>
      </rPr>
      <t>)</t>
    </r>
  </si>
  <si>
    <r>
      <t>Морски кефал (</t>
    </r>
    <r>
      <rPr>
        <i/>
        <sz val="10"/>
        <color indexed="8"/>
        <rFont val="Arial"/>
        <family val="2"/>
        <charset val="204"/>
      </rPr>
      <t>Mugil cephalus</t>
    </r>
    <r>
      <rPr>
        <sz val="10"/>
        <color indexed="8"/>
        <rFont val="Arial"/>
        <family val="2"/>
        <charset val="204"/>
      </rPr>
      <t>)</t>
    </r>
  </si>
  <si>
    <r>
      <t>Платерина (</t>
    </r>
    <r>
      <rPr>
        <i/>
        <sz val="10"/>
        <color indexed="8"/>
        <rFont val="Arial"/>
        <family val="2"/>
        <charset val="204"/>
      </rPr>
      <t>Liza aurata</t>
    </r>
    <r>
      <rPr>
        <sz val="10"/>
        <color indexed="8"/>
        <rFont val="Arial"/>
        <family val="2"/>
        <charset val="204"/>
      </rPr>
      <t>)</t>
    </r>
  </si>
  <si>
    <r>
      <t>Илария (</t>
    </r>
    <r>
      <rPr>
        <i/>
        <sz val="10"/>
        <color indexed="8"/>
        <rFont val="Arial"/>
        <family val="2"/>
        <charset val="204"/>
      </rPr>
      <t>Liza saliens</t>
    </r>
    <r>
      <rPr>
        <sz val="10"/>
        <color indexed="8"/>
        <rFont val="Arial"/>
        <family val="2"/>
        <charset val="204"/>
      </rPr>
      <t>)</t>
    </r>
  </si>
  <si>
    <r>
      <t xml:space="preserve">Зарган </t>
    </r>
    <r>
      <rPr>
        <i/>
        <sz val="10"/>
        <color indexed="8"/>
        <rFont val="Arial"/>
        <family val="2"/>
        <charset val="204"/>
      </rPr>
      <t>(Belone belone)</t>
    </r>
  </si>
  <si>
    <r>
      <t xml:space="preserve">Смарид </t>
    </r>
    <r>
      <rPr>
        <i/>
        <sz val="10"/>
        <color indexed="8"/>
        <rFont val="Arial"/>
        <family val="2"/>
        <charset val="204"/>
      </rPr>
      <t>(Spicara spp.)</t>
    </r>
  </si>
  <si>
    <r>
      <t xml:space="preserve">Сафрид </t>
    </r>
    <r>
      <rPr>
        <i/>
        <sz val="10"/>
        <color indexed="8"/>
        <rFont val="Arial"/>
        <family val="2"/>
        <charset val="204"/>
      </rPr>
      <t>(Trachurus mediterraneus ponticus)</t>
    </r>
  </si>
  <si>
    <r>
      <t xml:space="preserve">Хамсия </t>
    </r>
    <r>
      <rPr>
        <i/>
        <sz val="10"/>
        <color indexed="8"/>
        <rFont val="Arial"/>
        <family val="2"/>
        <charset val="204"/>
      </rPr>
      <t>(Engraulis encrasicholus ponticus)</t>
    </r>
  </si>
  <si>
    <r>
      <t xml:space="preserve">Цаца (копърка, трицона, шпрот) </t>
    </r>
    <r>
      <rPr>
        <i/>
        <sz val="10"/>
        <color indexed="8"/>
        <rFont val="Arial"/>
        <family val="2"/>
        <charset val="204"/>
      </rPr>
      <t>(Sprattus sprattus sulinus)</t>
    </r>
  </si>
  <si>
    <r>
      <t xml:space="preserve">Сардина </t>
    </r>
    <r>
      <rPr>
        <i/>
        <sz val="10"/>
        <color indexed="8"/>
        <rFont val="Arial"/>
        <family val="2"/>
        <charset val="204"/>
      </rPr>
      <t>(Sardina pilchardus)</t>
    </r>
  </si>
  <si>
    <r>
      <t xml:space="preserve">Херинга, селда </t>
    </r>
    <r>
      <rPr>
        <i/>
        <sz val="10"/>
        <color indexed="8"/>
        <rFont val="Arial"/>
        <family val="2"/>
        <charset val="204"/>
      </rPr>
      <t>(Clupea harengus)</t>
    </r>
  </si>
  <si>
    <r>
      <t xml:space="preserve">Черноморска бодлива акула </t>
    </r>
    <r>
      <rPr>
        <i/>
        <sz val="10"/>
        <color indexed="8"/>
        <rFont val="Arial"/>
        <family val="2"/>
        <charset val="204"/>
      </rPr>
      <t>(Squalus acanthias)</t>
    </r>
  </si>
  <si>
    <r>
      <t xml:space="preserve">Дунавска скумрия, карагьоз </t>
    </r>
    <r>
      <rPr>
        <i/>
        <sz val="10"/>
        <color indexed="8"/>
        <rFont val="Arial"/>
        <family val="2"/>
        <charset val="204"/>
      </rPr>
      <t>(Alosa immaculata)</t>
    </r>
  </si>
  <si>
    <r>
      <t xml:space="preserve">Европейска речна змиорка </t>
    </r>
    <r>
      <rPr>
        <i/>
        <sz val="10"/>
        <color indexed="8"/>
        <rFont val="Arial"/>
        <family val="2"/>
        <charset val="204"/>
      </rPr>
      <t>(Anguilla anguilla)</t>
    </r>
  </si>
  <si>
    <r>
      <t xml:space="preserve">Моруна </t>
    </r>
    <r>
      <rPr>
        <i/>
        <sz val="10"/>
        <color indexed="8"/>
        <rFont val="Arial"/>
        <family val="2"/>
        <charset val="204"/>
      </rPr>
      <t>(Huso huso)</t>
    </r>
  </si>
  <si>
    <r>
      <t xml:space="preserve">Пъструга </t>
    </r>
    <r>
      <rPr>
        <i/>
        <sz val="10"/>
        <color indexed="8"/>
        <rFont val="Arial"/>
        <family val="2"/>
        <charset val="204"/>
      </rPr>
      <t>(Acipenser stellatus)</t>
    </r>
  </si>
  <si>
    <r>
      <t xml:space="preserve">Руска есетра </t>
    </r>
    <r>
      <rPr>
        <i/>
        <sz val="10"/>
        <color indexed="8"/>
        <rFont val="Arial"/>
        <family val="2"/>
        <charset val="204"/>
      </rPr>
      <t>(Acipenser guеldenstaedti)</t>
    </r>
  </si>
  <si>
    <r>
      <t xml:space="preserve">Сибирска есетра </t>
    </r>
    <r>
      <rPr>
        <i/>
        <sz val="10"/>
        <color indexed="8"/>
        <rFont val="Arial"/>
        <family val="2"/>
        <charset val="204"/>
      </rPr>
      <t>(Acipenser Baerii )</t>
    </r>
  </si>
  <si>
    <r>
      <t xml:space="preserve">Веслонос </t>
    </r>
    <r>
      <rPr>
        <i/>
        <sz val="10"/>
        <color indexed="8"/>
        <rFont val="Arial"/>
        <family val="2"/>
        <charset val="204"/>
      </rPr>
      <t>(Polyodon spathula)</t>
    </r>
  </si>
  <si>
    <r>
      <t xml:space="preserve">Барамунди </t>
    </r>
    <r>
      <rPr>
        <i/>
        <sz val="10"/>
        <color indexed="8"/>
        <rFont val="Arial"/>
        <family val="2"/>
        <charset val="204"/>
      </rPr>
      <t>(Lates calcarifer)</t>
    </r>
  </si>
  <si>
    <r>
      <t xml:space="preserve">Бяла риба </t>
    </r>
    <r>
      <rPr>
        <i/>
        <sz val="10"/>
        <color indexed="8"/>
        <rFont val="Arial"/>
        <family val="2"/>
        <charset val="204"/>
      </rPr>
      <t>(Sander lucioperca/Stizostedion lucioperca)</t>
    </r>
  </si>
  <si>
    <r>
      <t xml:space="preserve">Речен костур </t>
    </r>
    <r>
      <rPr>
        <i/>
        <sz val="10"/>
        <color indexed="8"/>
        <rFont val="Arial"/>
        <family val="2"/>
        <charset val="204"/>
      </rPr>
      <t>(Perca fluviatilis)</t>
    </r>
  </si>
  <si>
    <r>
      <t xml:space="preserve">Пангасиус </t>
    </r>
    <r>
      <rPr>
        <i/>
        <sz val="10"/>
        <color indexed="8"/>
        <rFont val="Arial"/>
        <family val="2"/>
        <charset val="204"/>
      </rPr>
      <t>(Pangasius spp.)</t>
    </r>
  </si>
  <si>
    <r>
      <t xml:space="preserve">Африкански сом </t>
    </r>
    <r>
      <rPr>
        <i/>
        <sz val="10"/>
        <color indexed="8"/>
        <rFont val="Arial"/>
        <family val="2"/>
        <charset val="204"/>
      </rPr>
      <t>(Claria gariepinus)</t>
    </r>
  </si>
  <si>
    <r>
      <t xml:space="preserve">Канален (американски) сом </t>
    </r>
    <r>
      <rPr>
        <i/>
        <sz val="10"/>
        <color indexed="8"/>
        <rFont val="Arial"/>
        <family val="2"/>
        <charset val="204"/>
      </rPr>
      <t>(Ictalurus punctatus)</t>
    </r>
  </si>
  <si>
    <r>
      <t xml:space="preserve">Европейски сом </t>
    </r>
    <r>
      <rPr>
        <i/>
        <sz val="10"/>
        <color indexed="8"/>
        <rFont val="Arial"/>
        <family val="2"/>
        <charset val="204"/>
      </rPr>
      <t>(Silurus glanis)</t>
    </r>
  </si>
  <si>
    <r>
      <t xml:space="preserve">Буфало </t>
    </r>
    <r>
      <rPr>
        <i/>
        <sz val="10"/>
        <color indexed="8"/>
        <rFont val="Arial"/>
        <family val="2"/>
        <charset val="204"/>
      </rPr>
      <t>(Ictiobus spp.)</t>
    </r>
  </si>
  <si>
    <r>
      <t xml:space="preserve">Лин </t>
    </r>
    <r>
      <rPr>
        <i/>
        <sz val="10"/>
        <color indexed="8"/>
        <rFont val="Arial"/>
        <family val="2"/>
        <charset val="204"/>
      </rPr>
      <t>(Tinca tinca)</t>
    </r>
  </si>
  <si>
    <r>
      <t xml:space="preserve">Шаран </t>
    </r>
    <r>
      <rPr>
        <i/>
        <sz val="10"/>
        <color indexed="8"/>
        <rFont val="Arial"/>
        <family val="2"/>
        <charset val="204"/>
      </rPr>
      <t>(Cyprinus carpio)</t>
    </r>
  </si>
  <si>
    <r>
      <t xml:space="preserve">Каракуда (златиста и сребриста) </t>
    </r>
    <r>
      <rPr>
        <i/>
        <sz val="10"/>
        <color indexed="8"/>
        <rFont val="Arial"/>
        <family val="2"/>
        <charset val="204"/>
      </rPr>
      <t>(Carassius carassius и Carassius gibelio)</t>
    </r>
  </si>
  <si>
    <r>
      <t xml:space="preserve">Бял толстолоб </t>
    </r>
    <r>
      <rPr>
        <i/>
        <sz val="10"/>
        <color indexed="8"/>
        <rFont val="Arial"/>
        <family val="2"/>
        <charset val="204"/>
      </rPr>
      <t>(Hypophthalmichthys molitrix)</t>
    </r>
  </si>
  <si>
    <r>
      <t xml:space="preserve">Пъстър толстолоб </t>
    </r>
    <r>
      <rPr>
        <i/>
        <sz val="10"/>
        <color indexed="8"/>
        <rFont val="Arial"/>
        <family val="2"/>
        <charset val="204"/>
      </rPr>
      <t>(Aristhichthys nobilis)</t>
    </r>
  </si>
  <si>
    <r>
      <t xml:space="preserve">Бял амур </t>
    </r>
    <r>
      <rPr>
        <i/>
        <sz val="10"/>
        <color indexed="8"/>
        <rFont val="Arial"/>
        <family val="2"/>
        <charset val="204"/>
      </rPr>
      <t>(Ctenopharyngodon idella)</t>
    </r>
  </si>
  <si>
    <r>
      <t xml:space="preserve">Черен амур </t>
    </r>
    <r>
      <rPr>
        <i/>
        <sz val="10"/>
        <color indexed="8"/>
        <rFont val="Arial"/>
        <family val="2"/>
        <charset val="204"/>
      </rPr>
      <t>(Mylopharyngodon piceus)</t>
    </r>
  </si>
  <si>
    <r>
      <t xml:space="preserve">Щука </t>
    </r>
    <r>
      <rPr>
        <i/>
        <sz val="10"/>
        <color indexed="8"/>
        <rFont val="Arial"/>
        <family val="2"/>
        <charset val="204"/>
      </rPr>
      <t>(Esox lucius)</t>
    </r>
  </si>
  <si>
    <r>
      <t xml:space="preserve">Речна (балканска) пъстърва </t>
    </r>
    <r>
      <rPr>
        <i/>
        <sz val="10"/>
        <color indexed="8"/>
        <rFont val="Arial"/>
        <family val="2"/>
        <charset val="204"/>
      </rPr>
      <t>(Salmo trutta fario)</t>
    </r>
  </si>
  <si>
    <r>
      <t xml:space="preserve">Дъгова пъстърва </t>
    </r>
    <r>
      <rPr>
        <i/>
        <sz val="10"/>
        <color indexed="8"/>
        <rFont val="Arial"/>
        <family val="2"/>
        <charset val="204"/>
      </rPr>
      <t>(Oncorhynchus mykiss)</t>
    </r>
  </si>
  <si>
    <r>
      <t xml:space="preserve">Сивен </t>
    </r>
    <r>
      <rPr>
        <i/>
        <sz val="10"/>
        <color indexed="8"/>
        <rFont val="Arial"/>
        <family val="2"/>
        <charset val="204"/>
      </rPr>
      <t>(Salvelinus fontinalis)</t>
    </r>
  </si>
  <si>
    <r>
      <t xml:space="preserve">Сьомга </t>
    </r>
    <r>
      <rPr>
        <i/>
        <sz val="10"/>
        <color indexed="8"/>
        <rFont val="Arial"/>
        <family val="2"/>
        <charset val="204"/>
      </rPr>
      <t>(Salmo salar и Oncorhynchus spp.)</t>
    </r>
  </si>
  <si>
    <r>
      <t>Хибриди между видове от сем. Есетрови (</t>
    </r>
    <r>
      <rPr>
        <i/>
        <sz val="10"/>
        <color theme="1"/>
        <rFont val="Arial"/>
        <family val="2"/>
        <charset val="204"/>
      </rPr>
      <t>Бестер (Huso huso x Acipenser ruthenus) или други хибриди)</t>
    </r>
  </si>
  <si>
    <r>
      <t>Тилапия (</t>
    </r>
    <r>
      <rPr>
        <i/>
        <sz val="10"/>
        <color theme="1"/>
        <rFont val="Arial"/>
        <family val="2"/>
        <charset val="204"/>
      </rPr>
      <t>Oreochromis spp., Tilapia spp. и др.)</t>
    </r>
  </si>
  <si>
    <r>
      <t xml:space="preserve">Бяла пясъчна мида </t>
    </r>
    <r>
      <rPr>
        <i/>
        <sz val="10"/>
        <color theme="1"/>
        <rFont val="Arial"/>
        <family val="2"/>
        <charset val="204"/>
      </rPr>
      <t>(Mya arenaria, Chamalea galina, Donax trunculus, Anadara kagoshimensis и др.)</t>
    </r>
  </si>
  <si>
    <r>
      <t xml:space="preserve">Водорасли </t>
    </r>
    <r>
      <rPr>
        <i/>
        <sz val="10"/>
        <color theme="1"/>
        <rFont val="Arial"/>
        <family val="2"/>
        <charset val="204"/>
      </rPr>
      <t>(Algae)</t>
    </r>
  </si>
  <si>
    <t>Забележка:</t>
  </si>
  <si>
    <t xml:space="preserve">          за артикулете, обозначени със "*", фирмата САПИ ЕООД не предоставя ценова информация, тъй като няма предлагане на пазара за съответния вид и/или за формата, под която се предлага.</t>
  </si>
  <si>
    <t>в лева/кг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</si>
</sst>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i/>
      <sz val="10"/>
      <color indexed="8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u/>
      <sz val="10"/>
      <color theme="1"/>
      <name val="Arial"/>
      <family val="2"/>
      <charset val="204"/>
    </font>
    <font>
      <i/>
      <sz val="10"/>
      <color indexed="8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i/>
      <sz val="10"/>
      <color theme="1"/>
      <name val="Arial"/>
      <family val="2"/>
      <charset val="204"/>
    </font>
    <font>
      <u/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gray125">
        <bgColor rgb="FFD9D9D9"/>
      </patternFill>
    </fill>
    <fill>
      <patternFill patternType="gray0625">
        <bgColor rgb="FFF2F2F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2" fontId="7" fillId="0" borderId="0" xfId="0" applyNumberFormat="1" applyFont="1" applyAlignment="1" applyProtection="1">
      <alignment horizontal="left"/>
    </xf>
    <xf numFmtId="2" fontId="3" fillId="2" borderId="1" xfId="0" applyNumberFormat="1" applyFont="1" applyFill="1" applyBorder="1" applyAlignment="1" applyProtection="1">
      <alignment horizontal="center" vertical="center"/>
    </xf>
    <xf numFmtId="2" fontId="5" fillId="0" borderId="1" xfId="0" applyNumberFormat="1" applyFont="1" applyBorder="1" applyAlignment="1" applyProtection="1">
      <alignment horizontal="left" vertical="center" wrapText="1"/>
    </xf>
    <xf numFmtId="1" fontId="6" fillId="0" borderId="1" xfId="0" applyNumberFormat="1" applyFont="1" applyBorder="1" applyAlignment="1" applyProtection="1">
      <alignment horizontal="center" vertical="center"/>
    </xf>
    <xf numFmtId="2" fontId="7" fillId="0" borderId="0" xfId="0" applyNumberFormat="1" applyFont="1" applyAlignment="1" applyProtection="1">
      <alignment vertical="center"/>
    </xf>
    <xf numFmtId="1" fontId="8" fillId="3" borderId="1" xfId="0" applyNumberFormat="1" applyFont="1" applyFill="1" applyBorder="1" applyAlignment="1" applyProtection="1">
      <alignment horizontal="center" vertical="center" wrapText="1"/>
    </xf>
    <xf numFmtId="0" fontId="9" fillId="3" borderId="1" xfId="0" applyFont="1" applyFill="1" applyBorder="1" applyAlignment="1" applyProtection="1">
      <alignment horizontal="center" vertical="center" wrapText="1"/>
    </xf>
    <xf numFmtId="1" fontId="8" fillId="4" borderId="1" xfId="0" applyNumberFormat="1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vertical="center" wrapText="1"/>
    </xf>
    <xf numFmtId="0" fontId="8" fillId="4" borderId="1" xfId="0" applyFont="1" applyFill="1" applyBorder="1" applyAlignment="1" applyProtection="1">
      <alignment horizontal="center" vertical="center" wrapText="1"/>
    </xf>
    <xf numFmtId="0" fontId="8" fillId="3" borderId="1" xfId="0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/>
    </xf>
    <xf numFmtId="49" fontId="7" fillId="0" borderId="0" xfId="0" applyNumberFormat="1" applyFont="1" applyAlignment="1" applyProtection="1">
      <alignment horizontal="left"/>
    </xf>
    <xf numFmtId="49" fontId="7" fillId="0" borderId="0" xfId="0" applyNumberFormat="1" applyFont="1" applyAlignment="1" applyProtection="1">
      <alignment vertical="center"/>
    </xf>
    <xf numFmtId="49" fontId="7" fillId="0" borderId="0" xfId="0" applyNumberFormat="1" applyFont="1" applyAlignment="1" applyProtection="1">
      <alignment horizontal="center" vertical="center"/>
    </xf>
    <xf numFmtId="1" fontId="6" fillId="0" borderId="0" xfId="0" applyNumberFormat="1" applyFont="1" applyProtection="1"/>
    <xf numFmtId="2" fontId="6" fillId="0" borderId="0" xfId="0" applyNumberFormat="1" applyFont="1" applyAlignment="1" applyProtection="1">
      <alignment wrapText="1"/>
    </xf>
    <xf numFmtId="2" fontId="6" fillId="0" borderId="0" xfId="0" applyNumberFormat="1" applyFont="1" applyProtection="1"/>
    <xf numFmtId="49" fontId="6" fillId="0" borderId="0" xfId="0" applyNumberFormat="1" applyFont="1" applyProtection="1"/>
    <xf numFmtId="2" fontId="1" fillId="0" borderId="0" xfId="0" applyNumberFormat="1" applyFont="1" applyFill="1" applyAlignment="1" applyProtection="1">
      <alignment wrapText="1"/>
    </xf>
    <xf numFmtId="2" fontId="1" fillId="0" borderId="0" xfId="0" applyNumberFormat="1" applyFont="1" applyFill="1" applyProtection="1"/>
    <xf numFmtId="2" fontId="2" fillId="0" borderId="0" xfId="0" applyNumberFormat="1" applyFont="1" applyFill="1" applyAlignment="1" applyProtection="1">
      <alignment horizontal="left" vertical="center"/>
    </xf>
    <xf numFmtId="2" fontId="8" fillId="3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49" fontId="0" fillId="0" borderId="0" xfId="0" applyNumberFormat="1" applyProtection="1"/>
    <xf numFmtId="2" fontId="8" fillId="4" borderId="1" xfId="0" applyNumberFormat="1" applyFont="1" applyFill="1" applyBorder="1" applyAlignment="1" applyProtection="1">
      <alignment horizontal="center" vertical="center" wrapText="1"/>
    </xf>
    <xf numFmtId="2" fontId="1" fillId="0" borderId="1" xfId="0" applyNumberFormat="1" applyFont="1" applyFill="1" applyBorder="1" applyAlignment="1" applyProtection="1">
      <alignment horizontal="center" vertical="center"/>
    </xf>
    <xf numFmtId="2" fontId="2" fillId="2" borderId="1" xfId="0" applyNumberFormat="1" applyFont="1" applyFill="1" applyBorder="1" applyAlignment="1" applyProtection="1">
      <alignment horizontal="center" vertical="center"/>
    </xf>
    <xf numFmtId="2" fontId="6" fillId="0" borderId="0" xfId="0" applyNumberFormat="1" applyFont="1" applyAlignment="1" applyProtection="1">
      <alignment horizontal="center" vertical="center"/>
    </xf>
    <xf numFmtId="49" fontId="6" fillId="0" borderId="0" xfId="0" applyNumberFormat="1" applyFont="1" applyAlignment="1" applyProtection="1">
      <alignment horizontal="center" vertical="center"/>
    </xf>
    <xf numFmtId="2" fontId="8" fillId="0" borderId="1" xfId="0" applyNumberFormat="1" applyFont="1" applyBorder="1" applyAlignment="1" applyProtection="1">
      <alignment horizontal="center" vertical="center" wrapText="1"/>
    </xf>
    <xf numFmtId="0" fontId="0" fillId="0" borderId="1" xfId="0" applyBorder="1" applyProtection="1"/>
    <xf numFmtId="2" fontId="16" fillId="0" borderId="0" xfId="0" applyNumberFormat="1" applyFont="1" applyProtection="1"/>
    <xf numFmtId="2" fontId="3" fillId="2" borderId="1" xfId="0" applyNumberFormat="1" applyFont="1" applyFill="1" applyBorder="1" applyAlignment="1" applyProtection="1">
      <alignment horizontal="center" vertical="top"/>
    </xf>
    <xf numFmtId="2" fontId="12" fillId="0" borderId="0" xfId="0" applyNumberFormat="1" applyFont="1" applyFill="1" applyAlignment="1" applyProtection="1">
      <alignment horizontal="center" vertical="center"/>
    </xf>
    <xf numFmtId="1" fontId="3" fillId="2" borderId="1" xfId="0" applyNumberFormat="1" applyFont="1" applyFill="1" applyBorder="1" applyAlignment="1" applyProtection="1">
      <alignment horizontal="center" vertical="center" textRotation="90" wrapText="1"/>
    </xf>
    <xf numFmtId="1" fontId="3" fillId="2" borderId="1" xfId="0" applyNumberFormat="1" applyFont="1" applyFill="1" applyBorder="1" applyAlignment="1" applyProtection="1">
      <alignment horizontal="center" vertical="center" textRotation="90"/>
    </xf>
    <xf numFmtId="0" fontId="11" fillId="0" borderId="0" xfId="0" applyFont="1" applyAlignment="1" applyProtection="1">
      <alignment horizontal="right" vertical="center"/>
    </xf>
    <xf numFmtId="2" fontId="11" fillId="0" borderId="0" xfId="0" applyNumberFormat="1" applyFont="1" applyAlignment="1" applyProtection="1">
      <alignment horizontal="left" vertical="center"/>
    </xf>
    <xf numFmtId="2" fontId="3" fillId="2" borderId="1" xfId="0" applyNumberFormat="1" applyFont="1" applyFill="1" applyBorder="1" applyAlignment="1" applyProtection="1">
      <alignment horizontal="center" vertical="center" wrapText="1"/>
    </xf>
    <xf numFmtId="2" fontId="3" fillId="2" borderId="1" xfId="0" applyNumberFormat="1" applyFont="1" applyFill="1" applyBorder="1" applyAlignment="1" applyProtection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5.xml"/><Relationship Id="rId21" Type="http://schemas.openxmlformats.org/officeDocument/2006/relationships/externalLink" Target="externalLinks/externalLink20.xml"/><Relationship Id="rId42" Type="http://schemas.openxmlformats.org/officeDocument/2006/relationships/externalLink" Target="externalLinks/externalLink41.xml"/><Relationship Id="rId47" Type="http://schemas.openxmlformats.org/officeDocument/2006/relationships/externalLink" Target="externalLinks/externalLink46.xml"/><Relationship Id="rId63" Type="http://schemas.openxmlformats.org/officeDocument/2006/relationships/externalLink" Target="externalLinks/externalLink62.xml"/><Relationship Id="rId68" Type="http://schemas.openxmlformats.org/officeDocument/2006/relationships/externalLink" Target="externalLinks/externalLink67.xml"/><Relationship Id="rId7" Type="http://schemas.openxmlformats.org/officeDocument/2006/relationships/externalLink" Target="externalLinks/externalLink6.xml"/><Relationship Id="rId71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9" Type="http://schemas.openxmlformats.org/officeDocument/2006/relationships/externalLink" Target="externalLinks/externalLink28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externalLink" Target="externalLinks/externalLink39.xml"/><Relationship Id="rId45" Type="http://schemas.openxmlformats.org/officeDocument/2006/relationships/externalLink" Target="externalLinks/externalLink44.xml"/><Relationship Id="rId53" Type="http://schemas.openxmlformats.org/officeDocument/2006/relationships/externalLink" Target="externalLinks/externalLink52.xml"/><Relationship Id="rId58" Type="http://schemas.openxmlformats.org/officeDocument/2006/relationships/externalLink" Target="externalLinks/externalLink57.xml"/><Relationship Id="rId66" Type="http://schemas.openxmlformats.org/officeDocument/2006/relationships/externalLink" Target="externalLinks/externalLink65.xml"/><Relationship Id="rId5" Type="http://schemas.openxmlformats.org/officeDocument/2006/relationships/externalLink" Target="externalLinks/externalLink4.xml"/><Relationship Id="rId61" Type="http://schemas.openxmlformats.org/officeDocument/2006/relationships/externalLink" Target="externalLinks/externalLink60.xml"/><Relationship Id="rId19" Type="http://schemas.openxmlformats.org/officeDocument/2006/relationships/externalLink" Target="externalLinks/externalLink1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43" Type="http://schemas.openxmlformats.org/officeDocument/2006/relationships/externalLink" Target="externalLinks/externalLink42.xml"/><Relationship Id="rId48" Type="http://schemas.openxmlformats.org/officeDocument/2006/relationships/externalLink" Target="externalLinks/externalLink47.xml"/><Relationship Id="rId56" Type="http://schemas.openxmlformats.org/officeDocument/2006/relationships/externalLink" Target="externalLinks/externalLink55.xml"/><Relationship Id="rId64" Type="http://schemas.openxmlformats.org/officeDocument/2006/relationships/externalLink" Target="externalLinks/externalLink63.xml"/><Relationship Id="rId69" Type="http://schemas.openxmlformats.org/officeDocument/2006/relationships/theme" Target="theme/theme1.xml"/><Relationship Id="rId8" Type="http://schemas.openxmlformats.org/officeDocument/2006/relationships/externalLink" Target="externalLinks/externalLink7.xml"/><Relationship Id="rId51" Type="http://schemas.openxmlformats.org/officeDocument/2006/relationships/externalLink" Target="externalLinks/externalLink50.xml"/><Relationship Id="rId72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46" Type="http://schemas.openxmlformats.org/officeDocument/2006/relationships/externalLink" Target="externalLinks/externalLink45.xml"/><Relationship Id="rId59" Type="http://schemas.openxmlformats.org/officeDocument/2006/relationships/externalLink" Target="externalLinks/externalLink58.xml"/><Relationship Id="rId67" Type="http://schemas.openxmlformats.org/officeDocument/2006/relationships/externalLink" Target="externalLinks/externalLink66.xml"/><Relationship Id="rId20" Type="http://schemas.openxmlformats.org/officeDocument/2006/relationships/externalLink" Target="externalLinks/externalLink19.xml"/><Relationship Id="rId41" Type="http://schemas.openxmlformats.org/officeDocument/2006/relationships/externalLink" Target="externalLinks/externalLink40.xml"/><Relationship Id="rId54" Type="http://schemas.openxmlformats.org/officeDocument/2006/relationships/externalLink" Target="externalLinks/externalLink53.xml"/><Relationship Id="rId62" Type="http://schemas.openxmlformats.org/officeDocument/2006/relationships/externalLink" Target="externalLinks/externalLink61.xml"/><Relationship Id="rId7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49" Type="http://schemas.openxmlformats.org/officeDocument/2006/relationships/externalLink" Target="externalLinks/externalLink48.xml"/><Relationship Id="rId57" Type="http://schemas.openxmlformats.org/officeDocument/2006/relationships/externalLink" Target="externalLinks/externalLink56.xml"/><Relationship Id="rId10" Type="http://schemas.openxmlformats.org/officeDocument/2006/relationships/externalLink" Target="externalLinks/externalLink9.xml"/><Relationship Id="rId31" Type="http://schemas.openxmlformats.org/officeDocument/2006/relationships/externalLink" Target="externalLinks/externalLink30.xml"/><Relationship Id="rId44" Type="http://schemas.openxmlformats.org/officeDocument/2006/relationships/externalLink" Target="externalLinks/externalLink43.xml"/><Relationship Id="rId52" Type="http://schemas.openxmlformats.org/officeDocument/2006/relationships/externalLink" Target="externalLinks/externalLink51.xml"/><Relationship Id="rId60" Type="http://schemas.openxmlformats.org/officeDocument/2006/relationships/externalLink" Target="externalLinks/externalLink59.xml"/><Relationship Id="rId65" Type="http://schemas.openxmlformats.org/officeDocument/2006/relationships/externalLink" Target="externalLinks/externalLink64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9" Type="http://schemas.openxmlformats.org/officeDocument/2006/relationships/externalLink" Target="externalLinks/externalLink38.xml"/><Relationship Id="rId34" Type="http://schemas.openxmlformats.org/officeDocument/2006/relationships/externalLink" Target="externalLinks/externalLink33.xml"/><Relationship Id="rId50" Type="http://schemas.openxmlformats.org/officeDocument/2006/relationships/externalLink" Target="externalLinks/externalLink49.xml"/><Relationship Id="rId55" Type="http://schemas.openxmlformats.org/officeDocument/2006/relationships/externalLink" Target="externalLinks/externalLink5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28575</xdr:colOff>
      <xdr:row>0</xdr:row>
      <xdr:rowOff>0</xdr:rowOff>
    </xdr:from>
    <xdr:to>
      <xdr:col>18</xdr:col>
      <xdr:colOff>352425</xdr:colOff>
      <xdr:row>1</xdr:row>
      <xdr:rowOff>219075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3025" y="0"/>
          <a:ext cx="6791325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1-&#1056;&#1080;&#1073;&#1080;-&#1045;&#1044;-&#1057;&#1090;&#1072;&#1088;&#1090;.xlsm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50;&#1072;&#1088;&#1072;&#1082;&#1091;&#1076;&#1072;-&#1045;&#1044;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41;&#1103;&#1083;&#1058;&#1086;&#1083;&#1089;&#1090;&#1086;&#1083;&#1086;&#1073;-&#1045;&#1044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55;&#1098;&#1089;&#1090;&#1098;&#1088;&#1058;&#1086;&#1083;&#1089;&#1090;&#1086;&#1083;&#1086;&#1073;-&#1045;&#1044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41;&#1103;&#1083;&#1040;&#1084;&#1091;&#1088;-&#1045;&#1044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63;&#1077;&#1088;&#1077;&#1085;&#1040;&#1084;&#1091;&#1088;-&#1045;&#1044;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41;&#1091;&#1092;&#1072;&#1083;&#1086;-&#1045;&#1044;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45;&#1074;&#1088;&#1057;&#1086;&#1084;-&#1045;&#1044;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50;&#1072;&#1085;&#1072;&#1083;&#1077;&#1085;&#1057;&#1086;&#1084;-&#1045;&#1044;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40;&#1092;&#1088;&#1080;&#1082;&#1072;&#1085;&#1089;&#1082;&#1080;&#1057;&#1086;&#1084;-&#1045;&#1044;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55;&#1072;&#1085;&#1075;&#1072;&#1089;&#1080;&#1091;&#1089;-&#1045;&#1044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63;&#1080;&#1075;&#1072;-&#1045;&#1044;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41;&#1103;&#1083;&#1072;&#1056;&#1080;&#1073;&#1072;-&#1045;&#1044;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56;&#1077;&#1095;&#1077;&#1085;&#1050;&#1086;&#1089;&#1090;&#1091;&#1088;-&#1045;&#1044;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41;&#1072;&#1088;&#1072;&#1084;&#1091;&#1085;&#1076;&#1080;-&#1045;&#1044;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58;&#1080;&#1083;&#1072;&#1087;&#1080;&#1103;-&#1045;&#1044;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52;&#1086;&#1088;&#1091;&#1085;&#1072;-&#1045;&#1044;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55;&#1098;&#1089;&#1090;&#1088;&#1091;&#1075;&#1072;-&#1045;&#1044;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56;&#1091;&#1089;&#1082;&#1072;&#1045;&#1089;&#1077;&#1090;&#1088;&#1072;-&#1045;&#1044;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57;&#1080;&#1073;&#1080;&#1088;&#1089;&#1082;&#1072;&#1045;&#1089;&#1077;&#1090;&#1088;&#1072;-&#1045;&#1044;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42;&#1077;&#1089;&#1083;&#1086;&#1085;&#1086;&#1089;-&#1045;&#1044;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45;&#1089;&#1077;&#1090;&#1088;&#1086;&#1074;&#1080;-&#1045;&#1044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55;&#1098;&#1089;&#1090;&#1098;&#1088;&#1074;&#1072;&#1056;&#1077;&#1095;&#1085;&#1072;-&#1045;&#1044;.xlsx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45;&#1074;&#1088;&#1047;&#1084;&#1080;&#1086;&#1088;&#1082;&#1072;-&#1045;&#1044;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44;&#1091;&#1085;&#1072;&#1074;&#1089;&#1082;&#1072;&#1057;&#1082;&#1091;&#1084;&#1088;&#1080;&#1103;-&#1045;&#1044;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63;&#1077;&#1088;&#1085;&#1086;&#1084;&#1040;&#1082;&#1091;&#1083;&#1072;-&#1045;&#1044;.xlsx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62;&#1072;&#1094;&#1072;-&#1045;&#1044;.xlsx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57;&#1072;&#1088;&#1076;&#1080;&#1085;&#1072;-&#1045;&#1044;.xlsx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61;&#1077;&#1088;&#1080;&#1085;&#1075;&#1072;-&#1045;&#1044;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61;&#1072;&#1084;&#1089;&#1080;&#1103;-&#1045;&#1044;.xlsx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57;&#1072;&#1092;&#1088;&#1080;&#1076;-&#1045;&#1044;.xlsx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57;&#1084;&#1072;&#1088;&#1080;&#1076;-&#1045;&#1044;.xlsx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47;&#1072;&#1088;&#1075;&#1072;&#1085;-&#1045;&#1044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55;&#1098;&#1089;&#1090;&#1098;&#1088;&#1074;&#1072;&#1044;&#1098;&#1075;&#1086;&#1074;&#1072;-&#1045;&#1044;.xlsx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63;&#1077;&#1088;&#1085;&#1086;&#1084;&#1052;&#1077;&#1076;&#1078;&#1080;&#1076;-&#1045;&#1044;.xlsx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52;&#1080;&#1085;&#1090;&#1072;&#1081;-&#1045;&#1044;.xlsx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58;&#1088;&#1077;&#1089;&#1082;&#1072;-&#1045;&#1044;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52;&#1086;&#1088;&#1089;&#1082;&#1080;&#1050;&#1077;&#1092;&#1072;&#1083;-&#1045;&#1044;.xlsx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55;&#1083;&#1072;&#1090;&#1077;&#1088;&#1080;&#1085;&#1072;-&#1045;&#1044;.xlsx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48;&#1083;&#1072;&#1088;&#1080;&#1103;-&#1045;&#1044;.xlsx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61;&#1077;&#1082;-&#1045;&#1044;.xlsx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41;&#1072;&#1088;&#1073;&#1091;&#1085;&#1103;-&#1045;&#1044;.xlsx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51;&#1077;&#1092;&#1077;&#1088;-&#1045;&#1044;.xlsx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57;&#1082;&#1091;&#1084;&#1088;&#1080;&#1103;-&#1045;&#1044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57;&#1080;&#1074;&#1077;&#1085;-&#1045;&#1044;.xlsx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55;&#1072;&#1083;&#1072;&#1084;&#1091;&#1076;-&#1045;&#1044;.xlsx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58;&#1086;&#1085;-&#1045;&#1044;.xlsx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51;&#1072;&#1074;&#1088;&#1072;&#1082;-&#1045;&#1044;.xlsx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62;&#1080;&#1087;&#1091;&#1088;&#1072;-&#1045;&#1044;.xlsx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55;&#1086;&#1087;&#1095;&#1077;&#1090;&#1072;-&#1045;&#1044;.xlsx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50;&#1072;&#1083;&#1082;&#1072;&#1085;-&#1045;&#1044;.xlsx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55;&#1080;&#1089;&#1080;&#1103;-&#1045;&#1044;.xlsx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57;&#1082;&#1072;&#1088;&#1080;&#1076;&#1080;-&#1045;&#1044;.xlsx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45;&#1079;&#1077;&#1088;&#1077;&#1085;&#1056;&#1072;&#1082;-&#1045;&#1044;.xlsx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54;&#1082;&#1090;&#1086;&#1087;&#1086;&#1076;-&#1045;&#1044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57;&#1100;&#1086;&#1084;&#1075;&#1072;-&#1045;&#1044;.xlsx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50;&#1072;&#1083;&#1084;&#1072;&#1088;-&#1045;&#1044;.xlsx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63;&#1077;&#1088;&#1085;&#1072;&#1052;&#1080;&#1076;&#1072;-&#1045;&#1044;.xlsx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41;&#1103;&#1083;&#1072;&#1052;&#1080;&#1076;&#1072;-&#1045;&#1044;.xlsx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56;&#1072;&#1087;&#1072;&#1085;-&#1045;&#1044;.xlsx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52;&#1086;&#1088;&#1089;&#1082;&#1080;&#1054;&#1093;&#1083;&#1102;&#1074;&#1080;-&#1045;&#1044;.xlsx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42;&#1086;&#1076;&#1086;&#1088;&#1072;&#1089;&#1083;&#1080;&#1045;&#1076;&#1085;&#1086;&#1082;&#1083;&#1077;&#1090;&#1098;&#1095;&#1085;&#1080;-&#1045;&#1044;.xlsx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42;&#1086;&#1076;&#1086;&#1088;&#1072;&#1089;&#1083;&#1080;&#1052;&#1085;&#1086;&#1075;&#1086;&#1082;&#1083;&#1077;&#1090;&#1098;&#1095;&#1085;&#1080;-&#1045;&#1044;.xlsx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44;&#1088;&#1091;&#1075;&#1080;&#1042;&#1080;&#1076;&#1086;&#1074;&#1077;-&#1045;&#1044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65;&#1091;&#1082;&#1072;-&#1045;&#1044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51;&#1080;&#1085;-&#1045;&#1044;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SAPI/&#1056;&#1072;&#1073;&#1086;&#1090;&#1085;&#1072;/&#1056;&#1080;&#1073;&#1080;%20&#1087;&#1086;%20&#1076;&#1086;&#1075;&#1086;&#1074;&#1086;&#1088;/&#1056;&#1080;&#1073;&#1080;&#1045;&#1076;&#1088;&#1086;/&#1064;&#1072;&#1088;&#1072;&#1085;-&#1077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иби"/>
      <sheetName val="MAX-MAX"/>
      <sheetName val="MIN-MIN"/>
      <sheetName val="MAX-MIN"/>
    </sheetNames>
    <sheetDataSet>
      <sheetData sheetId="0">
        <row r="3">
          <cell r="E3" t="str">
            <v>за м. Юли 2022 година</v>
          </cell>
        </row>
      </sheetData>
      <sheetData sheetId="1"/>
      <sheetData sheetId="2"/>
      <sheetData sheetId="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>
            <v>1.71</v>
          </cell>
          <cell r="C35">
            <v>2</v>
          </cell>
          <cell r="E35" t="str">
            <v>*</v>
          </cell>
          <cell r="F35" t="str">
            <v>*</v>
          </cell>
          <cell r="H35" t="str">
            <v>*</v>
          </cell>
          <cell r="I35" t="str">
            <v>*</v>
          </cell>
          <cell r="K35" t="str">
            <v>*</v>
          </cell>
          <cell r="L35" t="str">
            <v>*</v>
          </cell>
          <cell r="N35" t="str">
            <v>*</v>
          </cell>
          <cell r="O35" t="str">
            <v>*</v>
          </cell>
          <cell r="Q35" t="str">
            <v>*</v>
          </cell>
          <cell r="R35" t="str">
            <v>*</v>
          </cell>
          <cell r="T35" t="str">
            <v>*</v>
          </cell>
          <cell r="U35" t="str">
            <v>*</v>
          </cell>
          <cell r="W35" t="str">
            <v>*</v>
          </cell>
          <cell r="X35" t="str">
            <v>*</v>
          </cell>
          <cell r="Z35" t="str">
            <v>*</v>
          </cell>
          <cell r="AA35" t="str">
            <v>*</v>
          </cell>
          <cell r="AC35" t="str">
            <v>*</v>
          </cell>
          <cell r="AD35" t="str">
            <v>*</v>
          </cell>
          <cell r="AF35" t="str">
            <v>*</v>
          </cell>
          <cell r="AG35" t="str">
            <v>*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 t="str">
            <v>*</v>
          </cell>
          <cell r="AP35" t="str">
            <v>*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>
            <v>3.12</v>
          </cell>
          <cell r="C35">
            <v>3.77</v>
          </cell>
          <cell r="E35">
            <v>5</v>
          </cell>
          <cell r="F35">
            <v>5.5</v>
          </cell>
          <cell r="H35">
            <v>3.85</v>
          </cell>
          <cell r="I35">
            <v>4.25</v>
          </cell>
          <cell r="K35" t="str">
            <v>*</v>
          </cell>
          <cell r="L35" t="str">
            <v>*</v>
          </cell>
          <cell r="N35">
            <v>9.0500000000000007</v>
          </cell>
          <cell r="O35">
            <v>9.75</v>
          </cell>
          <cell r="Q35">
            <v>7.27</v>
          </cell>
          <cell r="R35">
            <v>8.2799999999999994</v>
          </cell>
          <cell r="T35" t="str">
            <v>*</v>
          </cell>
          <cell r="U35" t="str">
            <v>*</v>
          </cell>
          <cell r="W35" t="str">
            <v>*</v>
          </cell>
          <cell r="X35" t="str">
            <v>*</v>
          </cell>
          <cell r="Z35" t="str">
            <v>*</v>
          </cell>
          <cell r="AA35" t="str">
            <v>*</v>
          </cell>
          <cell r="AC35" t="str">
            <v>*</v>
          </cell>
          <cell r="AD35" t="str">
            <v>*</v>
          </cell>
          <cell r="AF35" t="str">
            <v>*</v>
          </cell>
          <cell r="AG35" t="str">
            <v>*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 t="str">
            <v>*</v>
          </cell>
          <cell r="AP35" t="str">
            <v>*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>
            <v>3.44</v>
          </cell>
          <cell r="C35">
            <v>3.96</v>
          </cell>
          <cell r="E35">
            <v>5.81</v>
          </cell>
          <cell r="F35">
            <v>6.31</v>
          </cell>
          <cell r="H35">
            <v>3.58</v>
          </cell>
          <cell r="I35">
            <v>3.98</v>
          </cell>
          <cell r="K35" t="str">
            <v>*</v>
          </cell>
          <cell r="L35" t="str">
            <v>*</v>
          </cell>
          <cell r="N35">
            <v>9.5</v>
          </cell>
          <cell r="O35">
            <v>10.26</v>
          </cell>
          <cell r="Q35">
            <v>7.6</v>
          </cell>
          <cell r="R35">
            <v>8.44</v>
          </cell>
          <cell r="T35" t="str">
            <v>*</v>
          </cell>
          <cell r="U35" t="str">
            <v>*</v>
          </cell>
          <cell r="W35" t="str">
            <v>*</v>
          </cell>
          <cell r="X35" t="str">
            <v>*</v>
          </cell>
          <cell r="Z35" t="str">
            <v>*</v>
          </cell>
          <cell r="AA35" t="str">
            <v>*</v>
          </cell>
          <cell r="AC35" t="str">
            <v>*</v>
          </cell>
          <cell r="AD35" t="str">
            <v>*</v>
          </cell>
          <cell r="AF35" t="str">
            <v>*</v>
          </cell>
          <cell r="AG35" t="str">
            <v>*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 t="str">
            <v>*</v>
          </cell>
          <cell r="AP35" t="str">
            <v>*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>
            <v>8</v>
          </cell>
          <cell r="C35">
            <v>8.7100000000000009</v>
          </cell>
          <cell r="E35">
            <v>9.6</v>
          </cell>
          <cell r="F35">
            <v>10.94</v>
          </cell>
          <cell r="H35">
            <v>12</v>
          </cell>
          <cell r="I35">
            <v>12</v>
          </cell>
          <cell r="K35" t="str">
            <v>*</v>
          </cell>
          <cell r="L35" t="str">
            <v>*</v>
          </cell>
          <cell r="N35">
            <v>10.38</v>
          </cell>
          <cell r="O35">
            <v>11.13</v>
          </cell>
          <cell r="Q35">
            <v>14.52</v>
          </cell>
          <cell r="R35">
            <v>16.260000000000002</v>
          </cell>
          <cell r="T35" t="str">
            <v>*</v>
          </cell>
          <cell r="U35" t="str">
            <v>*</v>
          </cell>
          <cell r="W35" t="str">
            <v>*</v>
          </cell>
          <cell r="X35" t="str">
            <v>*</v>
          </cell>
          <cell r="Z35" t="str">
            <v>*</v>
          </cell>
          <cell r="AA35" t="str">
            <v>*</v>
          </cell>
          <cell r="AC35" t="str">
            <v>*</v>
          </cell>
          <cell r="AD35" t="str">
            <v>*</v>
          </cell>
          <cell r="AF35" t="str">
            <v>*</v>
          </cell>
          <cell r="AG35" t="str">
            <v>*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 t="str">
            <v>*</v>
          </cell>
          <cell r="AP35" t="str">
            <v>*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>
            <v>6</v>
          </cell>
          <cell r="C35">
            <v>7</v>
          </cell>
          <cell r="E35" t="str">
            <v>*</v>
          </cell>
          <cell r="F35" t="str">
            <v>*</v>
          </cell>
          <cell r="H35" t="str">
            <v>*</v>
          </cell>
          <cell r="I35" t="str">
            <v>*</v>
          </cell>
          <cell r="K35" t="str">
            <v>*</v>
          </cell>
          <cell r="L35" t="str">
            <v>*</v>
          </cell>
          <cell r="N35" t="str">
            <v>*</v>
          </cell>
          <cell r="O35" t="str">
            <v>*</v>
          </cell>
          <cell r="Q35" t="str">
            <v>*</v>
          </cell>
          <cell r="R35" t="str">
            <v>*</v>
          </cell>
          <cell r="T35" t="str">
            <v>*</v>
          </cell>
          <cell r="U35" t="str">
            <v>*</v>
          </cell>
          <cell r="W35" t="str">
            <v>*</v>
          </cell>
          <cell r="X35" t="str">
            <v>*</v>
          </cell>
          <cell r="Z35" t="str">
            <v>*</v>
          </cell>
          <cell r="AA35" t="str">
            <v>*</v>
          </cell>
          <cell r="AC35" t="str">
            <v>*</v>
          </cell>
          <cell r="AD35" t="str">
            <v>*</v>
          </cell>
          <cell r="AF35" t="str">
            <v>*</v>
          </cell>
          <cell r="AG35" t="str">
            <v>*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 t="str">
            <v>*</v>
          </cell>
          <cell r="AP35" t="str">
            <v>*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 t="str">
            <v>*</v>
          </cell>
          <cell r="C35" t="str">
            <v>*</v>
          </cell>
          <cell r="E35" t="str">
            <v>*</v>
          </cell>
          <cell r="F35" t="str">
            <v>*</v>
          </cell>
          <cell r="H35" t="str">
            <v>*</v>
          </cell>
          <cell r="I35" t="str">
            <v>*</v>
          </cell>
          <cell r="K35" t="str">
            <v>*</v>
          </cell>
          <cell r="L35" t="str">
            <v>*</v>
          </cell>
          <cell r="N35" t="str">
            <v>*</v>
          </cell>
          <cell r="O35" t="str">
            <v>*</v>
          </cell>
          <cell r="Q35" t="str">
            <v>*</v>
          </cell>
          <cell r="R35" t="str">
            <v>*</v>
          </cell>
          <cell r="T35" t="str">
            <v>*</v>
          </cell>
          <cell r="U35" t="str">
            <v>*</v>
          </cell>
          <cell r="W35" t="str">
            <v>*</v>
          </cell>
          <cell r="X35" t="str">
            <v>*</v>
          </cell>
          <cell r="Z35" t="str">
            <v>*</v>
          </cell>
          <cell r="AA35" t="str">
            <v>*</v>
          </cell>
          <cell r="AC35" t="str">
            <v>*</v>
          </cell>
          <cell r="AD35" t="str">
            <v>*</v>
          </cell>
          <cell r="AF35" t="str">
            <v>*</v>
          </cell>
          <cell r="AG35" t="str">
            <v>*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 t="str">
            <v>*</v>
          </cell>
          <cell r="AP35" t="str">
            <v>*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>
            <v>9.56</v>
          </cell>
          <cell r="C35">
            <v>10.76</v>
          </cell>
          <cell r="E35">
            <v>10.92</v>
          </cell>
          <cell r="F35">
            <v>13.92</v>
          </cell>
          <cell r="H35">
            <v>8.4</v>
          </cell>
          <cell r="I35">
            <v>8.4</v>
          </cell>
          <cell r="K35">
            <v>10.8</v>
          </cell>
          <cell r="L35">
            <v>10.8</v>
          </cell>
          <cell r="N35">
            <v>18.600000000000001</v>
          </cell>
          <cell r="O35">
            <v>18.8</v>
          </cell>
          <cell r="Q35">
            <v>18.18</v>
          </cell>
          <cell r="R35">
            <v>18.95</v>
          </cell>
          <cell r="T35" t="str">
            <v>*</v>
          </cell>
          <cell r="U35" t="str">
            <v>*</v>
          </cell>
          <cell r="W35" t="str">
            <v>*</v>
          </cell>
          <cell r="X35" t="str">
            <v>*</v>
          </cell>
          <cell r="Z35" t="str">
            <v>*</v>
          </cell>
          <cell r="AA35" t="str">
            <v>*</v>
          </cell>
          <cell r="AC35" t="str">
            <v>*</v>
          </cell>
          <cell r="AD35" t="str">
            <v>*</v>
          </cell>
          <cell r="AF35" t="str">
            <v>*</v>
          </cell>
          <cell r="AG35" t="str">
            <v>*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 t="str">
            <v>*</v>
          </cell>
          <cell r="AP35" t="str">
            <v>*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 t="str">
            <v>*</v>
          </cell>
          <cell r="C35" t="str">
            <v>*</v>
          </cell>
          <cell r="E35" t="str">
            <v>*</v>
          </cell>
          <cell r="F35" t="str">
            <v>*</v>
          </cell>
          <cell r="H35" t="str">
            <v>*</v>
          </cell>
          <cell r="I35" t="str">
            <v>*</v>
          </cell>
          <cell r="K35" t="str">
            <v>*</v>
          </cell>
          <cell r="L35" t="str">
            <v>*</v>
          </cell>
          <cell r="N35" t="str">
            <v>*</v>
          </cell>
          <cell r="O35" t="str">
            <v>*</v>
          </cell>
          <cell r="Q35" t="str">
            <v>*</v>
          </cell>
          <cell r="R35" t="str">
            <v>*</v>
          </cell>
          <cell r="T35" t="str">
            <v>*</v>
          </cell>
          <cell r="U35" t="str">
            <v>*</v>
          </cell>
          <cell r="W35" t="str">
            <v>*</v>
          </cell>
          <cell r="X35" t="str">
            <v>*</v>
          </cell>
          <cell r="Z35" t="str">
            <v>*</v>
          </cell>
          <cell r="AA35" t="str">
            <v>*</v>
          </cell>
          <cell r="AC35" t="str">
            <v>*</v>
          </cell>
          <cell r="AD35" t="str">
            <v>*</v>
          </cell>
          <cell r="AF35" t="str">
            <v>*</v>
          </cell>
          <cell r="AG35" t="str">
            <v>*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 t="str">
            <v>*</v>
          </cell>
          <cell r="AP35" t="str">
            <v>*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>
            <v>12.9</v>
          </cell>
          <cell r="C35">
            <v>13.33</v>
          </cell>
          <cell r="E35">
            <v>11.25</v>
          </cell>
          <cell r="F35">
            <v>12.05</v>
          </cell>
          <cell r="H35" t="str">
            <v>*</v>
          </cell>
          <cell r="I35" t="str">
            <v>*</v>
          </cell>
          <cell r="K35" t="str">
            <v>*</v>
          </cell>
          <cell r="L35" t="str">
            <v>*</v>
          </cell>
          <cell r="N35">
            <v>20.22</v>
          </cell>
          <cell r="O35">
            <v>20.72</v>
          </cell>
          <cell r="Q35" t="str">
            <v>*</v>
          </cell>
          <cell r="R35" t="str">
            <v>*</v>
          </cell>
          <cell r="T35" t="str">
            <v>*</v>
          </cell>
          <cell r="U35" t="str">
            <v>*</v>
          </cell>
          <cell r="W35" t="str">
            <v>*</v>
          </cell>
          <cell r="X35" t="str">
            <v>*</v>
          </cell>
          <cell r="Z35" t="str">
            <v>*</v>
          </cell>
          <cell r="AA35" t="str">
            <v>*</v>
          </cell>
          <cell r="AC35" t="str">
            <v>*</v>
          </cell>
          <cell r="AD35" t="str">
            <v>*</v>
          </cell>
          <cell r="AF35" t="str">
            <v>*</v>
          </cell>
          <cell r="AG35" t="str">
            <v>*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 t="str">
            <v>*</v>
          </cell>
          <cell r="AP35" t="str">
            <v>*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 t="str">
            <v>*</v>
          </cell>
          <cell r="C35" t="str">
            <v>*</v>
          </cell>
          <cell r="E35">
            <v>3.5</v>
          </cell>
          <cell r="F35">
            <v>4</v>
          </cell>
          <cell r="H35">
            <v>5.3</v>
          </cell>
          <cell r="I35">
            <v>8.6</v>
          </cell>
          <cell r="K35">
            <v>4.5</v>
          </cell>
          <cell r="L35">
            <v>4.8</v>
          </cell>
          <cell r="N35">
            <v>7.74</v>
          </cell>
          <cell r="O35">
            <v>10.61</v>
          </cell>
          <cell r="Q35" t="str">
            <v>*</v>
          </cell>
          <cell r="R35" t="str">
            <v>*</v>
          </cell>
          <cell r="T35" t="str">
            <v>*</v>
          </cell>
          <cell r="U35" t="str">
            <v>*</v>
          </cell>
          <cell r="W35" t="str">
            <v>*</v>
          </cell>
          <cell r="X35" t="str">
            <v>*</v>
          </cell>
          <cell r="Z35" t="str">
            <v>*</v>
          </cell>
          <cell r="AA35" t="str">
            <v>*</v>
          </cell>
          <cell r="AC35" t="str">
            <v>*</v>
          </cell>
          <cell r="AD35" t="str">
            <v>*</v>
          </cell>
          <cell r="AF35" t="str">
            <v>*</v>
          </cell>
          <cell r="AG35" t="str">
            <v>*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 t="str">
            <v>*</v>
          </cell>
          <cell r="AP35" t="str">
            <v>*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>
            <v>10.5</v>
          </cell>
          <cell r="C35">
            <v>10.8</v>
          </cell>
          <cell r="E35">
            <v>11.8</v>
          </cell>
          <cell r="F35">
            <v>12.2</v>
          </cell>
          <cell r="H35" t="str">
            <v>*</v>
          </cell>
          <cell r="I35" t="str">
            <v>*</v>
          </cell>
          <cell r="K35" t="str">
            <v>*</v>
          </cell>
          <cell r="L35" t="str">
            <v>*</v>
          </cell>
          <cell r="N35" t="str">
            <v>*</v>
          </cell>
          <cell r="O35" t="str">
            <v>*</v>
          </cell>
          <cell r="Q35" t="str">
            <v>*</v>
          </cell>
          <cell r="R35" t="str">
            <v>*</v>
          </cell>
          <cell r="T35" t="str">
            <v>*</v>
          </cell>
          <cell r="U35" t="str">
            <v>*</v>
          </cell>
          <cell r="W35" t="str">
            <v>*</v>
          </cell>
          <cell r="X35" t="str">
            <v>*</v>
          </cell>
          <cell r="Z35" t="str">
            <v>*</v>
          </cell>
          <cell r="AA35" t="str">
            <v>*</v>
          </cell>
          <cell r="AC35" t="str">
            <v>*</v>
          </cell>
          <cell r="AD35" t="str">
            <v>*</v>
          </cell>
          <cell r="AF35" t="str">
            <v>*</v>
          </cell>
          <cell r="AG35" t="str">
            <v>*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 t="str">
            <v>*</v>
          </cell>
          <cell r="AP35" t="str">
            <v>*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>
            <v>7.52</v>
          </cell>
          <cell r="C35">
            <v>8.6300000000000008</v>
          </cell>
          <cell r="E35">
            <v>9.6</v>
          </cell>
          <cell r="F35">
            <v>10.6</v>
          </cell>
          <cell r="H35">
            <v>9.5</v>
          </cell>
          <cell r="I35">
            <v>10.5</v>
          </cell>
          <cell r="K35">
            <v>8.3800000000000008</v>
          </cell>
          <cell r="L35">
            <v>9</v>
          </cell>
          <cell r="N35">
            <v>9.08</v>
          </cell>
          <cell r="O35">
            <v>10.58</v>
          </cell>
          <cell r="Q35" t="str">
            <v>*</v>
          </cell>
          <cell r="R35" t="str">
            <v>*</v>
          </cell>
          <cell r="T35" t="str">
            <v>*</v>
          </cell>
          <cell r="U35" t="str">
            <v>*</v>
          </cell>
          <cell r="W35" t="str">
            <v>*</v>
          </cell>
          <cell r="X35" t="str">
            <v>*</v>
          </cell>
          <cell r="Z35" t="str">
            <v>*</v>
          </cell>
          <cell r="AA35" t="str">
            <v>*</v>
          </cell>
          <cell r="AC35" t="str">
            <v>*</v>
          </cell>
          <cell r="AD35" t="str">
            <v>*</v>
          </cell>
          <cell r="AF35" t="str">
            <v>*</v>
          </cell>
          <cell r="AG35" t="str">
            <v>*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 t="str">
            <v>*</v>
          </cell>
          <cell r="AP35" t="str">
            <v>*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 t="str">
            <v>*</v>
          </cell>
          <cell r="C35" t="str">
            <v>*</v>
          </cell>
          <cell r="E35">
            <v>20.6</v>
          </cell>
          <cell r="F35">
            <v>22.58</v>
          </cell>
          <cell r="H35" t="str">
            <v>*</v>
          </cell>
          <cell r="I35" t="str">
            <v>*</v>
          </cell>
          <cell r="K35">
            <v>4.5</v>
          </cell>
          <cell r="L35">
            <v>5</v>
          </cell>
          <cell r="N35">
            <v>22.1</v>
          </cell>
          <cell r="O35">
            <v>25.4</v>
          </cell>
          <cell r="Q35" t="str">
            <v>*</v>
          </cell>
          <cell r="R35" t="str">
            <v>*</v>
          </cell>
          <cell r="T35" t="str">
            <v>*</v>
          </cell>
          <cell r="U35" t="str">
            <v>*</v>
          </cell>
          <cell r="W35" t="str">
            <v>*</v>
          </cell>
          <cell r="X35" t="str">
            <v>*</v>
          </cell>
          <cell r="Z35" t="str">
            <v>*</v>
          </cell>
          <cell r="AA35" t="str">
            <v>*</v>
          </cell>
          <cell r="AC35" t="str">
            <v>*</v>
          </cell>
          <cell r="AD35" t="str">
            <v>*</v>
          </cell>
          <cell r="AF35" t="str">
            <v>*</v>
          </cell>
          <cell r="AG35" t="str">
            <v>*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 t="str">
            <v>*</v>
          </cell>
          <cell r="AP35" t="str">
            <v>*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 t="str">
            <v>*</v>
          </cell>
          <cell r="C35" t="str">
            <v>*</v>
          </cell>
          <cell r="E35">
            <v>36</v>
          </cell>
          <cell r="F35">
            <v>38</v>
          </cell>
          <cell r="H35" t="str">
            <v>*</v>
          </cell>
          <cell r="I35" t="str">
            <v>*</v>
          </cell>
          <cell r="K35" t="str">
            <v>*</v>
          </cell>
          <cell r="L35" t="str">
            <v>*</v>
          </cell>
          <cell r="N35" t="str">
            <v>*</v>
          </cell>
          <cell r="O35" t="str">
            <v>*</v>
          </cell>
          <cell r="Q35" t="str">
            <v>*</v>
          </cell>
          <cell r="R35" t="str">
            <v>*</v>
          </cell>
          <cell r="T35" t="str">
            <v>*</v>
          </cell>
          <cell r="U35" t="str">
            <v>*</v>
          </cell>
          <cell r="W35" t="str">
            <v>*</v>
          </cell>
          <cell r="X35" t="str">
            <v>*</v>
          </cell>
          <cell r="Z35" t="str">
            <v>*</v>
          </cell>
          <cell r="AA35" t="str">
            <v>*</v>
          </cell>
          <cell r="AC35" t="str">
            <v>*</v>
          </cell>
          <cell r="AD35" t="str">
            <v>*</v>
          </cell>
          <cell r="AF35" t="str">
            <v>*</v>
          </cell>
          <cell r="AG35" t="str">
            <v>*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 t="str">
            <v>*</v>
          </cell>
          <cell r="AP35" t="str">
            <v>*</v>
          </cell>
        </row>
      </sheetData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>
            <v>8.39</v>
          </cell>
          <cell r="C35">
            <v>9.4</v>
          </cell>
          <cell r="E35">
            <v>11</v>
          </cell>
          <cell r="F35">
            <v>12</v>
          </cell>
          <cell r="H35">
            <v>10.85</v>
          </cell>
          <cell r="I35">
            <v>10.85</v>
          </cell>
          <cell r="K35">
            <v>8.5</v>
          </cell>
          <cell r="L35">
            <v>9</v>
          </cell>
          <cell r="N35">
            <v>13.06</v>
          </cell>
          <cell r="O35">
            <v>16.079999999999998</v>
          </cell>
          <cell r="Q35" t="str">
            <v>*</v>
          </cell>
          <cell r="R35" t="str">
            <v>*</v>
          </cell>
          <cell r="T35" t="str">
            <v>*</v>
          </cell>
          <cell r="U35" t="str">
            <v>*</v>
          </cell>
          <cell r="W35" t="str">
            <v>*</v>
          </cell>
          <cell r="X35" t="str">
            <v>*</v>
          </cell>
          <cell r="Z35" t="str">
            <v>*</v>
          </cell>
          <cell r="AA35" t="str">
            <v>*</v>
          </cell>
          <cell r="AC35" t="str">
            <v>*</v>
          </cell>
          <cell r="AD35" t="str">
            <v>*</v>
          </cell>
          <cell r="AF35" t="str">
            <v>*</v>
          </cell>
          <cell r="AG35" t="str">
            <v>*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 t="str">
            <v>*</v>
          </cell>
          <cell r="AP35" t="str">
            <v>*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 t="str">
            <v>*</v>
          </cell>
          <cell r="C35" t="str">
            <v>*</v>
          </cell>
          <cell r="E35">
            <v>13</v>
          </cell>
          <cell r="F35">
            <v>14</v>
          </cell>
          <cell r="H35" t="str">
            <v>*</v>
          </cell>
          <cell r="I35" t="str">
            <v>*</v>
          </cell>
          <cell r="K35" t="str">
            <v>*</v>
          </cell>
          <cell r="L35" t="str">
            <v>*</v>
          </cell>
          <cell r="N35" t="str">
            <v>*</v>
          </cell>
          <cell r="O35" t="str">
            <v>*</v>
          </cell>
          <cell r="Q35" t="str">
            <v>*</v>
          </cell>
          <cell r="R35" t="str">
            <v>*</v>
          </cell>
          <cell r="T35" t="str">
            <v>*</v>
          </cell>
          <cell r="U35" t="str">
            <v>*</v>
          </cell>
          <cell r="W35" t="str">
            <v>*</v>
          </cell>
          <cell r="X35" t="str">
            <v>*</v>
          </cell>
          <cell r="Z35" t="str">
            <v>*</v>
          </cell>
          <cell r="AA35" t="str">
            <v>*</v>
          </cell>
          <cell r="AC35" t="str">
            <v>*</v>
          </cell>
          <cell r="AD35" t="str">
            <v>*</v>
          </cell>
          <cell r="AF35" t="str">
            <v>*</v>
          </cell>
          <cell r="AG35" t="str">
            <v>*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 t="str">
            <v>*</v>
          </cell>
          <cell r="AP35" t="str">
            <v>*</v>
          </cell>
        </row>
      </sheetData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 t="str">
            <v>*</v>
          </cell>
          <cell r="C35" t="str">
            <v>*</v>
          </cell>
          <cell r="E35" t="str">
            <v>*</v>
          </cell>
          <cell r="F35" t="str">
            <v>*</v>
          </cell>
          <cell r="H35" t="str">
            <v>*</v>
          </cell>
          <cell r="I35" t="str">
            <v>*</v>
          </cell>
          <cell r="K35" t="str">
            <v>*</v>
          </cell>
          <cell r="L35" t="str">
            <v>*</v>
          </cell>
          <cell r="N35" t="str">
            <v>*</v>
          </cell>
          <cell r="O35" t="str">
            <v>*</v>
          </cell>
          <cell r="Q35" t="str">
            <v>*</v>
          </cell>
          <cell r="R35" t="str">
            <v>*</v>
          </cell>
          <cell r="T35" t="str">
            <v>*</v>
          </cell>
          <cell r="U35" t="str">
            <v>*</v>
          </cell>
          <cell r="W35" t="str">
            <v>*</v>
          </cell>
          <cell r="X35" t="str">
            <v>*</v>
          </cell>
          <cell r="Z35" t="str">
            <v>*</v>
          </cell>
          <cell r="AA35" t="str">
            <v>*</v>
          </cell>
          <cell r="AC35" t="str">
            <v>*</v>
          </cell>
          <cell r="AD35" t="str">
            <v>*</v>
          </cell>
          <cell r="AF35" t="str">
            <v>*</v>
          </cell>
          <cell r="AG35" t="str">
            <v>*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 t="str">
            <v>*</v>
          </cell>
          <cell r="AP35" t="str">
            <v>*</v>
          </cell>
        </row>
      </sheetData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>
            <v>18.100000000000001</v>
          </cell>
          <cell r="C35">
            <v>18.850000000000001</v>
          </cell>
          <cell r="E35" t="str">
            <v>*</v>
          </cell>
          <cell r="F35" t="str">
            <v>*</v>
          </cell>
          <cell r="H35" t="str">
            <v>*</v>
          </cell>
          <cell r="I35" t="str">
            <v>*</v>
          </cell>
          <cell r="K35" t="str">
            <v>*</v>
          </cell>
          <cell r="L35" t="str">
            <v>*</v>
          </cell>
          <cell r="N35" t="str">
            <v>*</v>
          </cell>
          <cell r="O35" t="str">
            <v>*</v>
          </cell>
          <cell r="Q35">
            <v>32</v>
          </cell>
          <cell r="R35">
            <v>32.729999999999997</v>
          </cell>
          <cell r="T35" t="str">
            <v>*</v>
          </cell>
          <cell r="U35" t="str">
            <v>*</v>
          </cell>
          <cell r="W35" t="str">
            <v>*</v>
          </cell>
          <cell r="X35" t="str">
            <v>*</v>
          </cell>
          <cell r="Z35" t="str">
            <v>*</v>
          </cell>
          <cell r="AA35" t="str">
            <v>*</v>
          </cell>
          <cell r="AC35" t="str">
            <v>*</v>
          </cell>
          <cell r="AD35" t="str">
            <v>*</v>
          </cell>
          <cell r="AF35">
            <v>1872</v>
          </cell>
          <cell r="AG35">
            <v>1872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 t="str">
            <v>*</v>
          </cell>
          <cell r="AP35" t="str">
            <v>*</v>
          </cell>
        </row>
      </sheetData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 t="str">
            <v>*</v>
          </cell>
          <cell r="C35" t="str">
            <v>*</v>
          </cell>
          <cell r="E35" t="str">
            <v>*</v>
          </cell>
          <cell r="F35" t="str">
            <v>*</v>
          </cell>
          <cell r="H35" t="str">
            <v>*</v>
          </cell>
          <cell r="I35" t="str">
            <v>*</v>
          </cell>
          <cell r="K35" t="str">
            <v>*</v>
          </cell>
          <cell r="L35" t="str">
            <v>*</v>
          </cell>
          <cell r="N35" t="str">
            <v>*</v>
          </cell>
          <cell r="O35" t="str">
            <v>*</v>
          </cell>
          <cell r="Q35" t="str">
            <v>*</v>
          </cell>
          <cell r="R35" t="str">
            <v>*</v>
          </cell>
          <cell r="T35" t="str">
            <v>*</v>
          </cell>
          <cell r="U35" t="str">
            <v>*</v>
          </cell>
          <cell r="W35" t="str">
            <v>*</v>
          </cell>
          <cell r="X35" t="str">
            <v>*</v>
          </cell>
          <cell r="Z35" t="str">
            <v>*</v>
          </cell>
          <cell r="AA35" t="str">
            <v>*</v>
          </cell>
          <cell r="AC35" t="str">
            <v>*</v>
          </cell>
          <cell r="AD35" t="str">
            <v>*</v>
          </cell>
          <cell r="AF35" t="str">
            <v>*</v>
          </cell>
          <cell r="AG35" t="str">
            <v>*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 t="str">
            <v>*</v>
          </cell>
          <cell r="AP35" t="str">
            <v>*</v>
          </cell>
        </row>
      </sheetData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>
            <v>7</v>
          </cell>
          <cell r="C35">
            <v>7</v>
          </cell>
          <cell r="E35">
            <v>7</v>
          </cell>
          <cell r="F35">
            <v>7.5</v>
          </cell>
          <cell r="H35" t="str">
            <v>*</v>
          </cell>
          <cell r="I35" t="str">
            <v>*</v>
          </cell>
          <cell r="K35" t="str">
            <v>*</v>
          </cell>
          <cell r="L35" t="str">
            <v>*</v>
          </cell>
          <cell r="N35" t="str">
            <v>*</v>
          </cell>
          <cell r="O35" t="str">
            <v>*</v>
          </cell>
          <cell r="Q35" t="str">
            <v>*</v>
          </cell>
          <cell r="R35" t="str">
            <v>*</v>
          </cell>
          <cell r="T35" t="str">
            <v>*</v>
          </cell>
          <cell r="U35" t="str">
            <v>*</v>
          </cell>
          <cell r="W35" t="str">
            <v>*</v>
          </cell>
          <cell r="X35" t="str">
            <v>*</v>
          </cell>
          <cell r="Z35" t="str">
            <v>*</v>
          </cell>
          <cell r="AA35" t="str">
            <v>*</v>
          </cell>
          <cell r="AC35" t="str">
            <v>*</v>
          </cell>
          <cell r="AD35" t="str">
            <v>*</v>
          </cell>
          <cell r="AF35" t="str">
            <v>*</v>
          </cell>
          <cell r="AG35" t="str">
            <v>*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 t="str">
            <v>*</v>
          </cell>
          <cell r="AP35" t="str">
            <v>*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 t="str">
            <v>*</v>
          </cell>
          <cell r="C35" t="str">
            <v>*</v>
          </cell>
          <cell r="E35" t="str">
            <v>*</v>
          </cell>
          <cell r="F35" t="str">
            <v>*</v>
          </cell>
          <cell r="H35" t="str">
            <v>*</v>
          </cell>
          <cell r="I35" t="str">
            <v>*</v>
          </cell>
          <cell r="K35" t="str">
            <v>*</v>
          </cell>
          <cell r="L35" t="str">
            <v>*</v>
          </cell>
          <cell r="N35" t="str">
            <v>*</v>
          </cell>
          <cell r="O35" t="str">
            <v>*</v>
          </cell>
          <cell r="Q35" t="str">
            <v>*</v>
          </cell>
          <cell r="R35" t="str">
            <v>*</v>
          </cell>
          <cell r="T35" t="str">
            <v>*</v>
          </cell>
          <cell r="U35" t="str">
            <v>*</v>
          </cell>
          <cell r="W35" t="str">
            <v>*</v>
          </cell>
          <cell r="X35" t="str">
            <v>*</v>
          </cell>
          <cell r="Z35" t="str">
            <v>*</v>
          </cell>
          <cell r="AA35" t="str">
            <v>*</v>
          </cell>
          <cell r="AC35" t="str">
            <v>*</v>
          </cell>
          <cell r="AD35" t="str">
            <v>*</v>
          </cell>
          <cell r="AF35" t="str">
            <v>*</v>
          </cell>
          <cell r="AG35" t="str">
            <v>*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 t="str">
            <v>*</v>
          </cell>
          <cell r="AP35" t="str">
            <v>*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>
            <v>9.32</v>
          </cell>
          <cell r="C35">
            <v>10.78</v>
          </cell>
          <cell r="E35">
            <v>11.64</v>
          </cell>
          <cell r="F35">
            <v>13.41</v>
          </cell>
          <cell r="H35" t="str">
            <v>*</v>
          </cell>
          <cell r="I35" t="str">
            <v>*</v>
          </cell>
          <cell r="K35">
            <v>10.07</v>
          </cell>
          <cell r="L35">
            <v>13.72</v>
          </cell>
          <cell r="N35">
            <v>17.46</v>
          </cell>
          <cell r="O35">
            <v>19.88</v>
          </cell>
          <cell r="Q35" t="str">
            <v>*</v>
          </cell>
          <cell r="R35" t="str">
            <v>*</v>
          </cell>
          <cell r="T35" t="str">
            <v>*</v>
          </cell>
          <cell r="U35" t="str">
            <v>*</v>
          </cell>
          <cell r="W35" t="str">
            <v>*</v>
          </cell>
          <cell r="X35" t="str">
            <v>*</v>
          </cell>
          <cell r="Z35" t="str">
            <v>*</v>
          </cell>
          <cell r="AA35" t="str">
            <v>*</v>
          </cell>
          <cell r="AC35" t="str">
            <v>*</v>
          </cell>
          <cell r="AD35" t="str">
            <v>*</v>
          </cell>
          <cell r="AF35" t="str">
            <v>*</v>
          </cell>
          <cell r="AG35" t="str">
            <v>*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 t="str">
            <v>*</v>
          </cell>
          <cell r="AP35" t="str">
            <v>*</v>
          </cell>
        </row>
      </sheetData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>
            <v>13.57</v>
          </cell>
          <cell r="C35">
            <v>13.85</v>
          </cell>
          <cell r="E35">
            <v>10</v>
          </cell>
          <cell r="F35">
            <v>11</v>
          </cell>
          <cell r="H35" t="str">
            <v>*</v>
          </cell>
          <cell r="I35" t="str">
            <v>*</v>
          </cell>
          <cell r="K35" t="str">
            <v>*</v>
          </cell>
          <cell r="L35" t="str">
            <v>*</v>
          </cell>
          <cell r="N35" t="str">
            <v>*</v>
          </cell>
          <cell r="O35" t="str">
            <v>*</v>
          </cell>
          <cell r="Q35" t="str">
            <v>*</v>
          </cell>
          <cell r="R35" t="str">
            <v>*</v>
          </cell>
          <cell r="T35" t="str">
            <v>*</v>
          </cell>
          <cell r="U35" t="str">
            <v>*</v>
          </cell>
          <cell r="W35" t="str">
            <v>*</v>
          </cell>
          <cell r="X35" t="str">
            <v>*</v>
          </cell>
          <cell r="Z35" t="str">
            <v>*</v>
          </cell>
          <cell r="AA35" t="str">
            <v>*</v>
          </cell>
          <cell r="AC35" t="str">
            <v>*</v>
          </cell>
          <cell r="AD35" t="str">
            <v>*</v>
          </cell>
          <cell r="AF35" t="str">
            <v>*</v>
          </cell>
          <cell r="AG35" t="str">
            <v>*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 t="str">
            <v>*</v>
          </cell>
          <cell r="AP35" t="str">
            <v>*</v>
          </cell>
        </row>
      </sheetData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 t="str">
            <v>*</v>
          </cell>
          <cell r="C35" t="str">
            <v>*</v>
          </cell>
          <cell r="E35" t="str">
            <v>*</v>
          </cell>
          <cell r="F35" t="str">
            <v>*</v>
          </cell>
          <cell r="H35" t="str">
            <v>*</v>
          </cell>
          <cell r="I35" t="str">
            <v>*</v>
          </cell>
          <cell r="K35" t="str">
            <v>*</v>
          </cell>
          <cell r="L35" t="str">
            <v>*</v>
          </cell>
          <cell r="N35" t="str">
            <v>*</v>
          </cell>
          <cell r="O35" t="str">
            <v>*</v>
          </cell>
          <cell r="Q35" t="str">
            <v>*</v>
          </cell>
          <cell r="R35" t="str">
            <v>*</v>
          </cell>
          <cell r="T35" t="str">
            <v>*</v>
          </cell>
          <cell r="U35" t="str">
            <v>*</v>
          </cell>
          <cell r="W35" t="str">
            <v>*</v>
          </cell>
          <cell r="X35" t="str">
            <v>*</v>
          </cell>
          <cell r="Z35" t="str">
            <v>*</v>
          </cell>
          <cell r="AA35" t="str">
            <v>*</v>
          </cell>
          <cell r="AC35" t="str">
            <v>*</v>
          </cell>
          <cell r="AD35" t="str">
            <v>*</v>
          </cell>
          <cell r="AF35" t="str">
            <v>*</v>
          </cell>
          <cell r="AG35" t="str">
            <v>*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 t="str">
            <v>*</v>
          </cell>
          <cell r="AP35" t="str">
            <v>*</v>
          </cell>
        </row>
      </sheetData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 t="str">
            <v>*</v>
          </cell>
          <cell r="C35" t="str">
            <v>*</v>
          </cell>
          <cell r="E35" t="str">
            <v>*</v>
          </cell>
          <cell r="F35" t="str">
            <v>*</v>
          </cell>
          <cell r="H35" t="str">
            <v>*</v>
          </cell>
          <cell r="I35" t="str">
            <v>*</v>
          </cell>
          <cell r="K35" t="str">
            <v>*</v>
          </cell>
          <cell r="L35" t="str">
            <v>*</v>
          </cell>
          <cell r="N35" t="str">
            <v>*</v>
          </cell>
          <cell r="O35" t="str">
            <v>*</v>
          </cell>
          <cell r="Q35" t="str">
            <v>*</v>
          </cell>
          <cell r="R35" t="str">
            <v>*</v>
          </cell>
          <cell r="T35" t="str">
            <v>*</v>
          </cell>
          <cell r="U35" t="str">
            <v>*</v>
          </cell>
          <cell r="W35" t="str">
            <v>*</v>
          </cell>
          <cell r="X35" t="str">
            <v>*</v>
          </cell>
          <cell r="Z35" t="str">
            <v>*</v>
          </cell>
          <cell r="AA35" t="str">
            <v>*</v>
          </cell>
          <cell r="AC35" t="str">
            <v>*</v>
          </cell>
          <cell r="AD35" t="str">
            <v>*</v>
          </cell>
          <cell r="AF35" t="str">
            <v>*</v>
          </cell>
          <cell r="AG35" t="str">
            <v>*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 t="str">
            <v>*</v>
          </cell>
          <cell r="AP35" t="str">
            <v>*</v>
          </cell>
        </row>
      </sheetData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>
            <v>2.66</v>
          </cell>
          <cell r="C35">
            <v>3.39</v>
          </cell>
          <cell r="E35" t="str">
            <v>*</v>
          </cell>
          <cell r="F35" t="str">
            <v>*</v>
          </cell>
          <cell r="H35">
            <v>2.7</v>
          </cell>
          <cell r="I35">
            <v>3.22</v>
          </cell>
          <cell r="K35">
            <v>3.16</v>
          </cell>
          <cell r="L35">
            <v>3.16</v>
          </cell>
          <cell r="N35" t="str">
            <v>*</v>
          </cell>
          <cell r="O35" t="str">
            <v>*</v>
          </cell>
          <cell r="Q35" t="str">
            <v>*</v>
          </cell>
          <cell r="R35" t="str">
            <v>*</v>
          </cell>
          <cell r="T35">
            <v>9.74</v>
          </cell>
          <cell r="U35">
            <v>10.85</v>
          </cell>
          <cell r="W35" t="str">
            <v>*</v>
          </cell>
          <cell r="X35" t="str">
            <v>*</v>
          </cell>
          <cell r="Z35" t="str">
            <v>*</v>
          </cell>
          <cell r="AA35" t="str">
            <v>*</v>
          </cell>
          <cell r="AC35">
            <v>7.21</v>
          </cell>
          <cell r="AD35">
            <v>7.83</v>
          </cell>
          <cell r="AF35" t="str">
            <v>*</v>
          </cell>
          <cell r="AG35" t="str">
            <v>*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 t="str">
            <v>*</v>
          </cell>
          <cell r="AP35" t="str">
            <v>*</v>
          </cell>
        </row>
      </sheetData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 t="str">
            <v>*</v>
          </cell>
          <cell r="C35" t="str">
            <v>*</v>
          </cell>
          <cell r="E35" t="str">
            <v>*</v>
          </cell>
          <cell r="F35" t="str">
            <v>*</v>
          </cell>
          <cell r="H35">
            <v>3.5</v>
          </cell>
          <cell r="I35">
            <v>4</v>
          </cell>
          <cell r="K35">
            <v>8</v>
          </cell>
          <cell r="L35">
            <v>9</v>
          </cell>
          <cell r="N35" t="str">
            <v>*</v>
          </cell>
          <cell r="O35" t="str">
            <v>*</v>
          </cell>
          <cell r="Q35" t="str">
            <v>*</v>
          </cell>
          <cell r="R35" t="str">
            <v>*</v>
          </cell>
          <cell r="T35">
            <v>17.07</v>
          </cell>
          <cell r="U35">
            <v>19</v>
          </cell>
          <cell r="W35" t="str">
            <v>*</v>
          </cell>
          <cell r="X35" t="str">
            <v>*</v>
          </cell>
          <cell r="Z35" t="str">
            <v>*</v>
          </cell>
          <cell r="AA35" t="str">
            <v>*</v>
          </cell>
          <cell r="AC35" t="str">
            <v>*</v>
          </cell>
          <cell r="AD35" t="str">
            <v>*</v>
          </cell>
          <cell r="AF35" t="str">
            <v>*</v>
          </cell>
          <cell r="AG35" t="str">
            <v>*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 t="str">
            <v>*</v>
          </cell>
          <cell r="AP35" t="str">
            <v>*</v>
          </cell>
        </row>
      </sheetData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>
            <v>9.1</v>
          </cell>
          <cell r="C35">
            <v>9.9499999999999993</v>
          </cell>
          <cell r="E35">
            <v>10</v>
          </cell>
          <cell r="F35">
            <v>10</v>
          </cell>
          <cell r="H35">
            <v>4.6500000000000004</v>
          </cell>
          <cell r="I35">
            <v>5.38</v>
          </cell>
          <cell r="K35">
            <v>8.6</v>
          </cell>
          <cell r="L35">
            <v>8.6</v>
          </cell>
          <cell r="N35">
            <v>3.85</v>
          </cell>
          <cell r="O35">
            <v>14.14</v>
          </cell>
          <cell r="Q35" t="str">
            <v>*</v>
          </cell>
          <cell r="R35" t="str">
            <v>*</v>
          </cell>
          <cell r="T35">
            <v>10.65</v>
          </cell>
          <cell r="U35">
            <v>10.97</v>
          </cell>
          <cell r="W35" t="str">
            <v>*</v>
          </cell>
          <cell r="X35" t="str">
            <v>*</v>
          </cell>
          <cell r="Z35" t="str">
            <v>*</v>
          </cell>
          <cell r="AA35" t="str">
            <v>*</v>
          </cell>
          <cell r="AC35">
            <v>12.45</v>
          </cell>
          <cell r="AD35">
            <v>13.45</v>
          </cell>
          <cell r="AF35" t="str">
            <v>*</v>
          </cell>
          <cell r="AG35" t="str">
            <v>*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 t="str">
            <v>*</v>
          </cell>
          <cell r="AP35" t="str">
            <v>*</v>
          </cell>
        </row>
      </sheetData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>
            <v>3.85</v>
          </cell>
          <cell r="C35">
            <v>5.93</v>
          </cell>
          <cell r="E35">
            <v>5.7</v>
          </cell>
          <cell r="F35">
            <v>6.6</v>
          </cell>
          <cell r="H35" t="str">
            <v>*</v>
          </cell>
          <cell r="I35" t="str">
            <v>*</v>
          </cell>
          <cell r="K35" t="str">
            <v>*</v>
          </cell>
          <cell r="L35" t="str">
            <v>*</v>
          </cell>
          <cell r="N35" t="str">
            <v>*</v>
          </cell>
          <cell r="O35" t="str">
            <v>*</v>
          </cell>
          <cell r="Q35" t="str">
            <v>*</v>
          </cell>
          <cell r="R35" t="str">
            <v>*</v>
          </cell>
          <cell r="T35" t="str">
            <v>*</v>
          </cell>
          <cell r="U35" t="str">
            <v>*</v>
          </cell>
          <cell r="W35" t="str">
            <v>*</v>
          </cell>
          <cell r="X35" t="str">
            <v>*</v>
          </cell>
          <cell r="Z35" t="str">
            <v>*</v>
          </cell>
          <cell r="AA35" t="str">
            <v>*</v>
          </cell>
          <cell r="AC35" t="str">
            <v>*</v>
          </cell>
          <cell r="AD35" t="str">
            <v>*</v>
          </cell>
          <cell r="AF35" t="str">
            <v>*</v>
          </cell>
          <cell r="AG35" t="str">
            <v>*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 t="str">
            <v>*</v>
          </cell>
          <cell r="AP35" t="str">
            <v>*</v>
          </cell>
        </row>
      </sheetData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>
            <v>8.2200000000000006</v>
          </cell>
          <cell r="C35">
            <v>9.2799999999999994</v>
          </cell>
          <cell r="E35">
            <v>9.35</v>
          </cell>
          <cell r="F35">
            <v>9.9499999999999993</v>
          </cell>
          <cell r="H35">
            <v>4.75</v>
          </cell>
          <cell r="I35">
            <v>8.57</v>
          </cell>
          <cell r="K35">
            <v>8.25</v>
          </cell>
          <cell r="L35">
            <v>9.4499999999999993</v>
          </cell>
          <cell r="N35" t="str">
            <v>*</v>
          </cell>
          <cell r="O35" t="str">
            <v>*</v>
          </cell>
          <cell r="Q35" t="str">
            <v>*</v>
          </cell>
          <cell r="R35" t="str">
            <v>*</v>
          </cell>
          <cell r="T35">
            <v>11.73</v>
          </cell>
          <cell r="U35">
            <v>13.3</v>
          </cell>
          <cell r="W35" t="str">
            <v>*</v>
          </cell>
          <cell r="X35" t="str">
            <v>*</v>
          </cell>
          <cell r="Z35" t="str">
            <v>*</v>
          </cell>
          <cell r="AA35" t="str">
            <v>*</v>
          </cell>
          <cell r="AC35" t="str">
            <v>*</v>
          </cell>
          <cell r="AD35" t="str">
            <v>*</v>
          </cell>
          <cell r="AF35" t="str">
            <v>*</v>
          </cell>
          <cell r="AG35" t="str">
            <v>*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 t="str">
            <v>*</v>
          </cell>
          <cell r="AP35" t="str">
            <v>*</v>
          </cell>
        </row>
      </sheetData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 t="str">
            <v>*</v>
          </cell>
          <cell r="C35" t="str">
            <v>*</v>
          </cell>
          <cell r="E35" t="str">
            <v>*</v>
          </cell>
          <cell r="F35" t="str">
            <v>*</v>
          </cell>
          <cell r="H35" t="str">
            <v>*</v>
          </cell>
          <cell r="I35" t="str">
            <v>*</v>
          </cell>
          <cell r="K35" t="str">
            <v>*</v>
          </cell>
          <cell r="L35" t="str">
            <v>*</v>
          </cell>
          <cell r="N35" t="str">
            <v>*</v>
          </cell>
          <cell r="O35" t="str">
            <v>*</v>
          </cell>
          <cell r="Q35" t="str">
            <v>*</v>
          </cell>
          <cell r="R35" t="str">
            <v>*</v>
          </cell>
          <cell r="T35" t="str">
            <v>*</v>
          </cell>
          <cell r="U35" t="str">
            <v>*</v>
          </cell>
          <cell r="W35" t="str">
            <v>*</v>
          </cell>
          <cell r="X35" t="str">
            <v>*</v>
          </cell>
          <cell r="Z35" t="str">
            <v>*</v>
          </cell>
          <cell r="AA35" t="str">
            <v>*</v>
          </cell>
          <cell r="AC35" t="str">
            <v>*</v>
          </cell>
          <cell r="AD35" t="str">
            <v>*</v>
          </cell>
          <cell r="AF35" t="str">
            <v>*</v>
          </cell>
          <cell r="AG35" t="str">
            <v>*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 t="str">
            <v>*</v>
          </cell>
          <cell r="AP35" t="str">
            <v>*</v>
          </cell>
        </row>
      </sheetData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>
            <v>12.84</v>
          </cell>
          <cell r="C35">
            <v>14.68</v>
          </cell>
          <cell r="E35" t="str">
            <v>*</v>
          </cell>
          <cell r="F35" t="str">
            <v>*</v>
          </cell>
          <cell r="H35">
            <v>7.66</v>
          </cell>
          <cell r="I35">
            <v>7.76</v>
          </cell>
          <cell r="K35" t="str">
            <v>*</v>
          </cell>
          <cell r="L35" t="str">
            <v>*</v>
          </cell>
          <cell r="N35" t="str">
            <v>*</v>
          </cell>
          <cell r="O35" t="str">
            <v>*</v>
          </cell>
          <cell r="Q35" t="str">
            <v>*</v>
          </cell>
          <cell r="R35" t="str">
            <v>*</v>
          </cell>
          <cell r="T35">
            <v>15.13</v>
          </cell>
          <cell r="U35">
            <v>16.09</v>
          </cell>
          <cell r="W35" t="str">
            <v>*</v>
          </cell>
          <cell r="X35" t="str">
            <v>*</v>
          </cell>
          <cell r="Z35" t="str">
            <v>*</v>
          </cell>
          <cell r="AA35" t="str">
            <v>*</v>
          </cell>
          <cell r="AC35" t="str">
            <v>*</v>
          </cell>
          <cell r="AD35" t="str">
            <v>*</v>
          </cell>
          <cell r="AF35" t="str">
            <v>*</v>
          </cell>
          <cell r="AG35" t="str">
            <v>*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 t="str">
            <v>*</v>
          </cell>
          <cell r="AP35" t="str">
            <v>*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>
            <v>7.92</v>
          </cell>
          <cell r="C35">
            <v>8.9</v>
          </cell>
          <cell r="E35">
            <v>10.95</v>
          </cell>
          <cell r="F35">
            <v>11.93</v>
          </cell>
          <cell r="H35">
            <v>9.39</v>
          </cell>
          <cell r="I35">
            <v>10.210000000000001</v>
          </cell>
          <cell r="K35">
            <v>10.02</v>
          </cell>
          <cell r="L35">
            <v>12.69</v>
          </cell>
          <cell r="N35">
            <v>17.68</v>
          </cell>
          <cell r="O35">
            <v>18.809999999999999</v>
          </cell>
          <cell r="Q35" t="str">
            <v>*</v>
          </cell>
          <cell r="R35" t="str">
            <v>*</v>
          </cell>
          <cell r="T35" t="str">
            <v>*</v>
          </cell>
          <cell r="U35" t="str">
            <v>*</v>
          </cell>
          <cell r="W35">
            <v>18</v>
          </cell>
          <cell r="X35">
            <v>23.61</v>
          </cell>
          <cell r="Z35" t="str">
            <v>*</v>
          </cell>
          <cell r="AA35" t="str">
            <v>*</v>
          </cell>
          <cell r="AC35" t="str">
            <v>*</v>
          </cell>
          <cell r="AD35" t="str">
            <v>*</v>
          </cell>
          <cell r="AF35" t="str">
            <v>*</v>
          </cell>
          <cell r="AG35" t="str">
            <v>*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 t="str">
            <v>*</v>
          </cell>
          <cell r="AP35" t="str">
            <v>*</v>
          </cell>
        </row>
      </sheetData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 t="str">
            <v>*</v>
          </cell>
          <cell r="C35" t="str">
            <v>*</v>
          </cell>
          <cell r="E35" t="str">
            <v>*</v>
          </cell>
          <cell r="F35" t="str">
            <v>*</v>
          </cell>
          <cell r="H35" t="str">
            <v>*</v>
          </cell>
          <cell r="I35" t="str">
            <v>*</v>
          </cell>
          <cell r="K35">
            <v>5.29</v>
          </cell>
          <cell r="L35">
            <v>5.29</v>
          </cell>
          <cell r="N35" t="str">
            <v>*</v>
          </cell>
          <cell r="O35" t="str">
            <v>*</v>
          </cell>
          <cell r="Q35" t="str">
            <v>*</v>
          </cell>
          <cell r="R35" t="str">
            <v>*</v>
          </cell>
          <cell r="T35" t="str">
            <v>*</v>
          </cell>
          <cell r="U35" t="str">
            <v>*</v>
          </cell>
          <cell r="W35" t="str">
            <v>*</v>
          </cell>
          <cell r="X35" t="str">
            <v>*</v>
          </cell>
          <cell r="Z35" t="str">
            <v>*</v>
          </cell>
          <cell r="AA35" t="str">
            <v>*</v>
          </cell>
          <cell r="AC35" t="str">
            <v>*</v>
          </cell>
          <cell r="AD35" t="str">
            <v>*</v>
          </cell>
          <cell r="AF35" t="str">
            <v>*</v>
          </cell>
          <cell r="AG35" t="str">
            <v>*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 t="str">
            <v>*</v>
          </cell>
          <cell r="AP35" t="str">
            <v>*</v>
          </cell>
        </row>
      </sheetData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 t="str">
            <v>*</v>
          </cell>
          <cell r="C35" t="str">
            <v>*</v>
          </cell>
          <cell r="E35" t="str">
            <v>*</v>
          </cell>
          <cell r="F35" t="str">
            <v>*</v>
          </cell>
          <cell r="H35" t="str">
            <v>*</v>
          </cell>
          <cell r="I35" t="str">
            <v>*</v>
          </cell>
          <cell r="K35">
            <v>4.55</v>
          </cell>
          <cell r="L35">
            <v>6.18</v>
          </cell>
          <cell r="N35">
            <v>8.98</v>
          </cell>
          <cell r="O35">
            <v>9.7100000000000009</v>
          </cell>
          <cell r="Q35" t="str">
            <v>*</v>
          </cell>
          <cell r="R35" t="str">
            <v>*</v>
          </cell>
          <cell r="T35" t="str">
            <v>*</v>
          </cell>
          <cell r="U35" t="str">
            <v>*</v>
          </cell>
          <cell r="W35" t="str">
            <v>*</v>
          </cell>
          <cell r="X35" t="str">
            <v>*</v>
          </cell>
          <cell r="Z35" t="str">
            <v>*</v>
          </cell>
          <cell r="AA35" t="str">
            <v>*</v>
          </cell>
          <cell r="AC35" t="str">
            <v>*</v>
          </cell>
          <cell r="AD35" t="str">
            <v>*</v>
          </cell>
          <cell r="AF35" t="str">
            <v>*</v>
          </cell>
          <cell r="AG35" t="str">
            <v>*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 t="str">
            <v>*</v>
          </cell>
          <cell r="AP35" t="str">
            <v>*</v>
          </cell>
        </row>
      </sheetData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 t="str">
            <v>*</v>
          </cell>
          <cell r="C35" t="str">
            <v>*</v>
          </cell>
          <cell r="E35" t="str">
            <v>*</v>
          </cell>
          <cell r="F35" t="str">
            <v>*</v>
          </cell>
          <cell r="H35" t="str">
            <v>*</v>
          </cell>
          <cell r="I35" t="str">
            <v>*</v>
          </cell>
          <cell r="K35" t="str">
            <v>*</v>
          </cell>
          <cell r="L35" t="str">
            <v>*</v>
          </cell>
          <cell r="N35">
            <v>24.27</v>
          </cell>
          <cell r="O35">
            <v>27.38</v>
          </cell>
          <cell r="Q35" t="str">
            <v>*</v>
          </cell>
          <cell r="R35" t="str">
            <v>*</v>
          </cell>
          <cell r="T35" t="str">
            <v>*</v>
          </cell>
          <cell r="U35" t="str">
            <v>*</v>
          </cell>
          <cell r="W35" t="str">
            <v>*</v>
          </cell>
          <cell r="X35" t="str">
            <v>*</v>
          </cell>
          <cell r="Z35" t="str">
            <v>*</v>
          </cell>
          <cell r="AA35" t="str">
            <v>*</v>
          </cell>
          <cell r="AC35" t="str">
            <v>*</v>
          </cell>
          <cell r="AD35" t="str">
            <v>*</v>
          </cell>
          <cell r="AF35">
            <v>25.9</v>
          </cell>
          <cell r="AG35">
            <v>25.9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 t="str">
            <v>*</v>
          </cell>
          <cell r="AP35" t="str">
            <v>*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>
            <v>8.6</v>
          </cell>
          <cell r="C35">
            <v>8.8699999999999992</v>
          </cell>
          <cell r="E35" t="str">
            <v>*</v>
          </cell>
          <cell r="F35" t="str">
            <v>*</v>
          </cell>
          <cell r="H35">
            <v>7.08</v>
          </cell>
          <cell r="I35">
            <v>9.6</v>
          </cell>
          <cell r="K35" t="str">
            <v>*</v>
          </cell>
          <cell r="L35" t="str">
            <v>*</v>
          </cell>
          <cell r="N35" t="str">
            <v>*</v>
          </cell>
          <cell r="O35" t="str">
            <v>*</v>
          </cell>
          <cell r="Q35" t="str">
            <v>*</v>
          </cell>
          <cell r="R35" t="str">
            <v>*</v>
          </cell>
          <cell r="T35" t="str">
            <v>*</v>
          </cell>
          <cell r="U35" t="str">
            <v>*</v>
          </cell>
          <cell r="W35" t="str">
            <v>*</v>
          </cell>
          <cell r="X35" t="str">
            <v>*</v>
          </cell>
          <cell r="Z35" t="str">
            <v>*</v>
          </cell>
          <cell r="AA35" t="str">
            <v>*</v>
          </cell>
          <cell r="AC35" t="str">
            <v>*</v>
          </cell>
          <cell r="AD35" t="str">
            <v>*</v>
          </cell>
          <cell r="AF35" t="str">
            <v>*</v>
          </cell>
          <cell r="AG35" t="str">
            <v>*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 t="str">
            <v>*</v>
          </cell>
          <cell r="AP35" t="str">
            <v>*</v>
          </cell>
        </row>
      </sheetData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 t="str">
            <v>*</v>
          </cell>
          <cell r="C35" t="str">
            <v>*</v>
          </cell>
          <cell r="E35" t="str">
            <v>*</v>
          </cell>
          <cell r="F35" t="str">
            <v>*</v>
          </cell>
          <cell r="H35" t="str">
            <v>*</v>
          </cell>
          <cell r="I35" t="str">
            <v>*</v>
          </cell>
          <cell r="K35" t="str">
            <v>*</v>
          </cell>
          <cell r="L35" t="str">
            <v>*</v>
          </cell>
          <cell r="N35" t="str">
            <v>*</v>
          </cell>
          <cell r="O35" t="str">
            <v>*</v>
          </cell>
          <cell r="Q35" t="str">
            <v>*</v>
          </cell>
          <cell r="R35" t="str">
            <v>*</v>
          </cell>
          <cell r="T35" t="str">
            <v>*</v>
          </cell>
          <cell r="U35" t="str">
            <v>*</v>
          </cell>
          <cell r="W35" t="str">
            <v>*</v>
          </cell>
          <cell r="X35" t="str">
            <v>*</v>
          </cell>
          <cell r="Z35" t="str">
            <v>*</v>
          </cell>
          <cell r="AA35" t="str">
            <v>*</v>
          </cell>
          <cell r="AC35" t="str">
            <v>*</v>
          </cell>
          <cell r="AD35" t="str">
            <v>*</v>
          </cell>
          <cell r="AF35" t="str">
            <v>*</v>
          </cell>
          <cell r="AG35" t="str">
            <v>*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 t="str">
            <v>*</v>
          </cell>
          <cell r="AP35" t="str">
            <v>*</v>
          </cell>
        </row>
      </sheetData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 t="str">
            <v>*</v>
          </cell>
          <cell r="C35" t="str">
            <v>*</v>
          </cell>
          <cell r="E35" t="str">
            <v>*</v>
          </cell>
          <cell r="F35" t="str">
            <v>*</v>
          </cell>
          <cell r="H35" t="str">
            <v>*</v>
          </cell>
          <cell r="I35" t="str">
            <v>*</v>
          </cell>
          <cell r="K35" t="str">
            <v>*</v>
          </cell>
          <cell r="L35" t="str">
            <v>*</v>
          </cell>
          <cell r="N35" t="str">
            <v>*</v>
          </cell>
          <cell r="O35" t="str">
            <v>*</v>
          </cell>
          <cell r="Q35" t="str">
            <v>*</v>
          </cell>
          <cell r="R35" t="str">
            <v>*</v>
          </cell>
          <cell r="T35" t="str">
            <v>*</v>
          </cell>
          <cell r="U35" t="str">
            <v>*</v>
          </cell>
          <cell r="W35" t="str">
            <v>*</v>
          </cell>
          <cell r="X35" t="str">
            <v>*</v>
          </cell>
          <cell r="Z35" t="str">
            <v>*</v>
          </cell>
          <cell r="AA35" t="str">
            <v>*</v>
          </cell>
          <cell r="AC35" t="str">
            <v>*</v>
          </cell>
          <cell r="AD35" t="str">
            <v>*</v>
          </cell>
          <cell r="AF35" t="str">
            <v>*</v>
          </cell>
          <cell r="AG35" t="str">
            <v>*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 t="str">
            <v>*</v>
          </cell>
          <cell r="AP35" t="str">
            <v>*</v>
          </cell>
        </row>
      </sheetData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 t="str">
            <v>*</v>
          </cell>
          <cell r="C35" t="str">
            <v>*</v>
          </cell>
          <cell r="E35" t="str">
            <v>*</v>
          </cell>
          <cell r="F35" t="str">
            <v>*</v>
          </cell>
          <cell r="H35">
            <v>6.65</v>
          </cell>
          <cell r="I35">
            <v>7</v>
          </cell>
          <cell r="K35">
            <v>6.36</v>
          </cell>
          <cell r="L35">
            <v>7.59</v>
          </cell>
          <cell r="N35">
            <v>10.19</v>
          </cell>
          <cell r="O35">
            <v>12.55</v>
          </cell>
          <cell r="Q35" t="str">
            <v>*</v>
          </cell>
          <cell r="R35" t="str">
            <v>*</v>
          </cell>
          <cell r="T35" t="str">
            <v>*</v>
          </cell>
          <cell r="U35" t="str">
            <v>*</v>
          </cell>
          <cell r="W35" t="str">
            <v>*</v>
          </cell>
          <cell r="X35" t="str">
            <v>*</v>
          </cell>
          <cell r="Z35" t="str">
            <v>*</v>
          </cell>
          <cell r="AA35" t="str">
            <v>*</v>
          </cell>
          <cell r="AC35" t="str">
            <v>*</v>
          </cell>
          <cell r="AD35" t="str">
            <v>*</v>
          </cell>
          <cell r="AF35" t="str">
            <v>*</v>
          </cell>
          <cell r="AG35" t="str">
            <v>*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 t="str">
            <v>*</v>
          </cell>
          <cell r="AP35" t="str">
            <v>*</v>
          </cell>
        </row>
      </sheetData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>
            <v>8.8000000000000007</v>
          </cell>
          <cell r="C35">
            <v>8.8000000000000007</v>
          </cell>
          <cell r="E35" t="str">
            <v>*</v>
          </cell>
          <cell r="F35" t="str">
            <v>*</v>
          </cell>
          <cell r="H35">
            <v>8.57</v>
          </cell>
          <cell r="I35">
            <v>9.02</v>
          </cell>
          <cell r="K35">
            <v>9.44</v>
          </cell>
          <cell r="L35">
            <v>10.18</v>
          </cell>
          <cell r="N35">
            <v>31</v>
          </cell>
          <cell r="O35">
            <v>34.25</v>
          </cell>
          <cell r="Q35" t="str">
            <v>*</v>
          </cell>
          <cell r="R35" t="str">
            <v>*</v>
          </cell>
          <cell r="T35" t="str">
            <v>*</v>
          </cell>
          <cell r="U35" t="str">
            <v>*</v>
          </cell>
          <cell r="W35" t="str">
            <v>*</v>
          </cell>
          <cell r="X35" t="str">
            <v>*</v>
          </cell>
          <cell r="Z35" t="str">
            <v>*</v>
          </cell>
          <cell r="AA35" t="str">
            <v>*</v>
          </cell>
          <cell r="AC35" t="str">
            <v>*</v>
          </cell>
          <cell r="AD35" t="str">
            <v>*</v>
          </cell>
          <cell r="AF35" t="str">
            <v>*</v>
          </cell>
          <cell r="AG35" t="str">
            <v>*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 t="str">
            <v>*</v>
          </cell>
          <cell r="AP35" t="str">
            <v>*</v>
          </cell>
        </row>
      </sheetData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>
            <v>26.87</v>
          </cell>
          <cell r="C35">
            <v>26.87</v>
          </cell>
          <cell r="E35">
            <v>16.989999999999998</v>
          </cell>
          <cell r="F35">
            <v>16.989999999999998</v>
          </cell>
          <cell r="H35">
            <v>12.13</v>
          </cell>
          <cell r="I35">
            <v>15.62</v>
          </cell>
          <cell r="K35">
            <v>13.45</v>
          </cell>
          <cell r="L35">
            <v>17.59</v>
          </cell>
          <cell r="N35">
            <v>45</v>
          </cell>
          <cell r="O35">
            <v>47</v>
          </cell>
          <cell r="Q35" t="str">
            <v>*</v>
          </cell>
          <cell r="R35" t="str">
            <v>*</v>
          </cell>
          <cell r="T35" t="str">
            <v>*</v>
          </cell>
          <cell r="U35" t="str">
            <v>*</v>
          </cell>
          <cell r="W35" t="str">
            <v>*</v>
          </cell>
          <cell r="X35" t="str">
            <v>*</v>
          </cell>
          <cell r="Z35" t="str">
            <v>*</v>
          </cell>
          <cell r="AA35" t="str">
            <v>*</v>
          </cell>
          <cell r="AC35" t="str">
            <v>*</v>
          </cell>
          <cell r="AD35" t="str">
            <v>*</v>
          </cell>
          <cell r="AF35" t="str">
            <v>*</v>
          </cell>
          <cell r="AG35" t="str">
            <v>*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>
            <v>6.9</v>
          </cell>
          <cell r="AP35">
            <v>6.9</v>
          </cell>
        </row>
      </sheetData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>
            <v>7.26</v>
          </cell>
          <cell r="C35">
            <v>8.08</v>
          </cell>
          <cell r="E35">
            <v>8.76</v>
          </cell>
          <cell r="F35">
            <v>9.75</v>
          </cell>
          <cell r="H35">
            <v>5.35</v>
          </cell>
          <cell r="I35">
            <v>6.9</v>
          </cell>
          <cell r="K35">
            <v>7.21</v>
          </cell>
          <cell r="L35">
            <v>9.41</v>
          </cell>
          <cell r="N35">
            <v>9.68</v>
          </cell>
          <cell r="O35">
            <v>12.4</v>
          </cell>
          <cell r="Q35" t="str">
            <v>*</v>
          </cell>
          <cell r="R35" t="str">
            <v>*</v>
          </cell>
          <cell r="T35">
            <v>10.38</v>
          </cell>
          <cell r="U35">
            <v>11.95</v>
          </cell>
          <cell r="W35">
            <v>11.78</v>
          </cell>
          <cell r="X35">
            <v>13.12</v>
          </cell>
          <cell r="Z35" t="str">
            <v>*</v>
          </cell>
          <cell r="AA35" t="str">
            <v>*</v>
          </cell>
          <cell r="AC35">
            <v>8.01</v>
          </cell>
          <cell r="AD35">
            <v>12.54</v>
          </cell>
          <cell r="AF35" t="str">
            <v>*</v>
          </cell>
          <cell r="AG35" t="str">
            <v>*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>
            <v>6.9</v>
          </cell>
          <cell r="AP35">
            <v>6.9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>
            <v>9.17</v>
          </cell>
          <cell r="C35">
            <v>10.130000000000001</v>
          </cell>
          <cell r="E35">
            <v>11.65</v>
          </cell>
          <cell r="F35">
            <v>12.57</v>
          </cell>
          <cell r="H35" t="str">
            <v>*</v>
          </cell>
          <cell r="I35" t="str">
            <v>*</v>
          </cell>
          <cell r="K35" t="str">
            <v>*</v>
          </cell>
          <cell r="L35" t="str">
            <v>*</v>
          </cell>
          <cell r="N35" t="str">
            <v>*</v>
          </cell>
          <cell r="O35" t="str">
            <v>*</v>
          </cell>
          <cell r="Q35" t="str">
            <v>*</v>
          </cell>
          <cell r="R35" t="str">
            <v>*</v>
          </cell>
          <cell r="T35" t="str">
            <v>*</v>
          </cell>
          <cell r="U35" t="str">
            <v>*</v>
          </cell>
          <cell r="W35" t="str">
            <v>*</v>
          </cell>
          <cell r="X35" t="str">
            <v>*</v>
          </cell>
          <cell r="Z35" t="str">
            <v>*</v>
          </cell>
          <cell r="AA35" t="str">
            <v>*</v>
          </cell>
          <cell r="AC35" t="str">
            <v>*</v>
          </cell>
          <cell r="AD35" t="str">
            <v>*</v>
          </cell>
          <cell r="AF35" t="str">
            <v>*</v>
          </cell>
          <cell r="AG35" t="str">
            <v>*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 t="str">
            <v>*</v>
          </cell>
          <cell r="AP35" t="str">
            <v>*</v>
          </cell>
        </row>
      </sheetData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>
            <v>16.5</v>
          </cell>
          <cell r="C35">
            <v>17.13</v>
          </cell>
          <cell r="E35">
            <v>11.6</v>
          </cell>
          <cell r="F35">
            <v>13.3</v>
          </cell>
          <cell r="H35">
            <v>11.93</v>
          </cell>
          <cell r="I35">
            <v>14.7</v>
          </cell>
          <cell r="K35">
            <v>9.5</v>
          </cell>
          <cell r="L35">
            <v>10.5</v>
          </cell>
          <cell r="N35" t="str">
            <v>*</v>
          </cell>
          <cell r="O35" t="str">
            <v>*</v>
          </cell>
          <cell r="Q35" t="str">
            <v>*</v>
          </cell>
          <cell r="R35" t="str">
            <v>*</v>
          </cell>
          <cell r="T35">
            <v>10.5</v>
          </cell>
          <cell r="U35">
            <v>10.5</v>
          </cell>
          <cell r="W35">
            <v>13</v>
          </cell>
          <cell r="X35">
            <v>33.5</v>
          </cell>
          <cell r="Z35" t="str">
            <v>*</v>
          </cell>
          <cell r="AA35" t="str">
            <v>*</v>
          </cell>
          <cell r="AC35" t="str">
            <v>*</v>
          </cell>
          <cell r="AD35" t="str">
            <v>*</v>
          </cell>
          <cell r="AF35" t="str">
            <v>*</v>
          </cell>
          <cell r="AG35" t="str">
            <v>*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 t="str">
            <v>*</v>
          </cell>
          <cell r="AP35" t="str">
            <v>*</v>
          </cell>
        </row>
      </sheetData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>
            <v>14.26</v>
          </cell>
          <cell r="C35">
            <v>21.94</v>
          </cell>
          <cell r="E35" t="str">
            <v>*</v>
          </cell>
          <cell r="F35" t="str">
            <v>*</v>
          </cell>
          <cell r="H35" t="str">
            <v>*</v>
          </cell>
          <cell r="I35" t="str">
            <v>*</v>
          </cell>
          <cell r="K35">
            <v>39.9</v>
          </cell>
          <cell r="L35">
            <v>39.9</v>
          </cell>
          <cell r="N35">
            <v>38.65</v>
          </cell>
          <cell r="O35">
            <v>48.28</v>
          </cell>
          <cell r="Q35" t="str">
            <v>*</v>
          </cell>
          <cell r="R35" t="str">
            <v>*</v>
          </cell>
          <cell r="T35" t="str">
            <v>*</v>
          </cell>
          <cell r="U35" t="str">
            <v>*</v>
          </cell>
          <cell r="W35" t="str">
            <v>*</v>
          </cell>
          <cell r="X35" t="str">
            <v>*</v>
          </cell>
          <cell r="Z35" t="str">
            <v>*</v>
          </cell>
          <cell r="AA35" t="str">
            <v>*</v>
          </cell>
          <cell r="AC35">
            <v>14.38</v>
          </cell>
          <cell r="AD35">
            <v>23.44</v>
          </cell>
          <cell r="AF35" t="str">
            <v>*</v>
          </cell>
          <cell r="AG35" t="str">
            <v>*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 t="str">
            <v>*</v>
          </cell>
          <cell r="AP35" t="str">
            <v>*</v>
          </cell>
        </row>
      </sheetData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>
            <v>14.68</v>
          </cell>
          <cell r="C35">
            <v>22.87</v>
          </cell>
          <cell r="E35">
            <v>16.66</v>
          </cell>
          <cell r="F35">
            <v>20.47</v>
          </cell>
          <cell r="H35">
            <v>13.4</v>
          </cell>
          <cell r="I35">
            <v>18.690000000000001</v>
          </cell>
          <cell r="K35">
            <v>12.59</v>
          </cell>
          <cell r="L35">
            <v>16.79</v>
          </cell>
          <cell r="N35">
            <v>28.47</v>
          </cell>
          <cell r="O35">
            <v>37.31</v>
          </cell>
          <cell r="Q35" t="str">
            <v>*</v>
          </cell>
          <cell r="R35" t="str">
            <v>*</v>
          </cell>
          <cell r="T35" t="str">
            <v>*</v>
          </cell>
          <cell r="U35" t="str">
            <v>*</v>
          </cell>
          <cell r="W35" t="str">
            <v>*</v>
          </cell>
          <cell r="X35" t="str">
            <v>*</v>
          </cell>
          <cell r="Z35" t="str">
            <v>*</v>
          </cell>
          <cell r="AA35" t="str">
            <v>*</v>
          </cell>
          <cell r="AC35" t="str">
            <v>*</v>
          </cell>
          <cell r="AD35" t="str">
            <v>*</v>
          </cell>
          <cell r="AF35" t="str">
            <v>*</v>
          </cell>
          <cell r="AG35" t="str">
            <v>*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 t="str">
            <v>*</v>
          </cell>
          <cell r="AP35" t="str">
            <v>*</v>
          </cell>
        </row>
      </sheetData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>
            <v>13.4</v>
          </cell>
          <cell r="C35">
            <v>20.09</v>
          </cell>
          <cell r="E35">
            <v>14.18</v>
          </cell>
          <cell r="F35">
            <v>16.39</v>
          </cell>
          <cell r="H35">
            <v>13.34</v>
          </cell>
          <cell r="I35">
            <v>14.96</v>
          </cell>
          <cell r="K35" t="str">
            <v>*</v>
          </cell>
          <cell r="L35" t="str">
            <v>*</v>
          </cell>
          <cell r="N35">
            <v>26.14</v>
          </cell>
          <cell r="O35">
            <v>29.14</v>
          </cell>
          <cell r="Q35" t="str">
            <v>*</v>
          </cell>
          <cell r="R35" t="str">
            <v>*</v>
          </cell>
          <cell r="T35" t="str">
            <v>*</v>
          </cell>
          <cell r="U35" t="str">
            <v>*</v>
          </cell>
          <cell r="W35" t="str">
            <v>*</v>
          </cell>
          <cell r="X35" t="str">
            <v>*</v>
          </cell>
          <cell r="Z35" t="str">
            <v>*</v>
          </cell>
          <cell r="AA35" t="str">
            <v>*</v>
          </cell>
          <cell r="AC35" t="str">
            <v>*</v>
          </cell>
          <cell r="AD35" t="str">
            <v>*</v>
          </cell>
          <cell r="AF35" t="str">
            <v>*</v>
          </cell>
          <cell r="AG35" t="str">
            <v>*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 t="str">
            <v>*</v>
          </cell>
          <cell r="AP35" t="str">
            <v>*</v>
          </cell>
        </row>
      </sheetData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 t="str">
            <v>*</v>
          </cell>
          <cell r="C35" t="str">
            <v>*</v>
          </cell>
          <cell r="E35">
            <v>5</v>
          </cell>
          <cell r="F35">
            <v>5.2</v>
          </cell>
          <cell r="H35">
            <v>6.67</v>
          </cell>
          <cell r="I35">
            <v>8.67</v>
          </cell>
          <cell r="K35" t="str">
            <v>*</v>
          </cell>
          <cell r="L35" t="str">
            <v>*</v>
          </cell>
          <cell r="N35" t="str">
            <v>*</v>
          </cell>
          <cell r="O35" t="str">
            <v>*</v>
          </cell>
          <cell r="Q35" t="str">
            <v>*</v>
          </cell>
          <cell r="R35" t="str">
            <v>*</v>
          </cell>
          <cell r="T35" t="str">
            <v>*</v>
          </cell>
          <cell r="U35" t="str">
            <v>*</v>
          </cell>
          <cell r="W35" t="str">
            <v>*</v>
          </cell>
          <cell r="X35" t="str">
            <v>*</v>
          </cell>
          <cell r="Z35" t="str">
            <v>*</v>
          </cell>
          <cell r="AA35" t="str">
            <v>*</v>
          </cell>
          <cell r="AC35" t="str">
            <v>*</v>
          </cell>
          <cell r="AD35" t="str">
            <v>*</v>
          </cell>
          <cell r="AF35" t="str">
            <v>*</v>
          </cell>
          <cell r="AG35" t="str">
            <v>*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 t="str">
            <v>*</v>
          </cell>
          <cell r="AP35" t="str">
            <v>*</v>
          </cell>
        </row>
      </sheetData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>
            <v>36.44</v>
          </cell>
          <cell r="C35">
            <v>42.02</v>
          </cell>
          <cell r="E35">
            <v>38.46</v>
          </cell>
          <cell r="F35">
            <v>42.46</v>
          </cell>
          <cell r="H35">
            <v>37.18</v>
          </cell>
          <cell r="I35">
            <v>39</v>
          </cell>
          <cell r="K35" t="str">
            <v>*</v>
          </cell>
          <cell r="L35" t="str">
            <v>*</v>
          </cell>
          <cell r="N35">
            <v>50.2</v>
          </cell>
          <cell r="O35">
            <v>50.7</v>
          </cell>
          <cell r="Q35" t="str">
            <v>*</v>
          </cell>
          <cell r="R35" t="str">
            <v>*</v>
          </cell>
          <cell r="T35" t="str">
            <v>*</v>
          </cell>
          <cell r="U35" t="str">
            <v>*</v>
          </cell>
          <cell r="W35" t="str">
            <v>*</v>
          </cell>
          <cell r="X35" t="str">
            <v>*</v>
          </cell>
          <cell r="Z35" t="str">
            <v>*</v>
          </cell>
          <cell r="AA35" t="str">
            <v>*</v>
          </cell>
          <cell r="AC35" t="str">
            <v>*</v>
          </cell>
          <cell r="AD35" t="str">
            <v>*</v>
          </cell>
          <cell r="AF35" t="str">
            <v>*</v>
          </cell>
          <cell r="AG35" t="str">
            <v>*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 t="str">
            <v>*</v>
          </cell>
          <cell r="AP35" t="str">
            <v>*</v>
          </cell>
        </row>
      </sheetData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>
            <v>25.19</v>
          </cell>
          <cell r="C35">
            <v>26</v>
          </cell>
          <cell r="E35">
            <v>14.8</v>
          </cell>
          <cell r="F35">
            <v>14.8</v>
          </cell>
          <cell r="H35" t="str">
            <v>*</v>
          </cell>
          <cell r="I35" t="str">
            <v>*</v>
          </cell>
          <cell r="K35" t="str">
            <v>*</v>
          </cell>
          <cell r="L35" t="str">
            <v>*</v>
          </cell>
          <cell r="N35" t="str">
            <v>*</v>
          </cell>
          <cell r="O35" t="str">
            <v>*</v>
          </cell>
          <cell r="Q35" t="str">
            <v>*</v>
          </cell>
          <cell r="R35" t="str">
            <v>*</v>
          </cell>
          <cell r="T35" t="str">
            <v>*</v>
          </cell>
          <cell r="U35" t="str">
            <v>*</v>
          </cell>
          <cell r="W35" t="str">
            <v>*</v>
          </cell>
          <cell r="X35" t="str">
            <v>*</v>
          </cell>
          <cell r="Z35" t="str">
            <v>*</v>
          </cell>
          <cell r="AA35" t="str">
            <v>*</v>
          </cell>
          <cell r="AC35" t="str">
            <v>*</v>
          </cell>
          <cell r="AD35" t="str">
            <v>*</v>
          </cell>
          <cell r="AF35" t="str">
            <v>*</v>
          </cell>
          <cell r="AG35" t="str">
            <v>*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 t="str">
            <v>*</v>
          </cell>
          <cell r="AP35" t="str">
            <v>*</v>
          </cell>
        </row>
      </sheetData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>
            <v>25.88</v>
          </cell>
          <cell r="C35">
            <v>30.25</v>
          </cell>
          <cell r="E35">
            <v>29.28</v>
          </cell>
          <cell r="F35">
            <v>34.74</v>
          </cell>
          <cell r="H35">
            <v>20.75</v>
          </cell>
          <cell r="I35">
            <v>23.5</v>
          </cell>
          <cell r="K35">
            <v>24.9</v>
          </cell>
          <cell r="L35">
            <v>35.86</v>
          </cell>
          <cell r="N35" t="str">
            <v>*</v>
          </cell>
          <cell r="O35" t="str">
            <v>*</v>
          </cell>
          <cell r="Q35" t="str">
            <v>*</v>
          </cell>
          <cell r="R35" t="str">
            <v>*</v>
          </cell>
          <cell r="T35">
            <v>22.76</v>
          </cell>
          <cell r="U35">
            <v>28</v>
          </cell>
          <cell r="W35" t="str">
            <v>*</v>
          </cell>
          <cell r="X35" t="str">
            <v>*</v>
          </cell>
          <cell r="Z35">
            <v>16.5</v>
          </cell>
          <cell r="AA35">
            <v>26.39</v>
          </cell>
          <cell r="AC35" t="str">
            <v>*</v>
          </cell>
          <cell r="AD35" t="str">
            <v>*</v>
          </cell>
          <cell r="AF35" t="str">
            <v>*</v>
          </cell>
          <cell r="AG35" t="str">
            <v>*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 t="str">
            <v>*</v>
          </cell>
          <cell r="AP35" t="str">
            <v>*</v>
          </cell>
        </row>
      </sheetData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>
            <v>15</v>
          </cell>
          <cell r="C35">
            <v>17</v>
          </cell>
          <cell r="E35" t="str">
            <v>*</v>
          </cell>
          <cell r="F35" t="str">
            <v>*</v>
          </cell>
          <cell r="H35" t="str">
            <v>*</v>
          </cell>
          <cell r="I35" t="str">
            <v>*</v>
          </cell>
          <cell r="K35" t="str">
            <v>*</v>
          </cell>
          <cell r="L35" t="str">
            <v>*</v>
          </cell>
          <cell r="N35" t="str">
            <v>*</v>
          </cell>
          <cell r="O35" t="str">
            <v>*</v>
          </cell>
          <cell r="Q35" t="str">
            <v>*</v>
          </cell>
          <cell r="R35" t="str">
            <v>*</v>
          </cell>
          <cell r="T35" t="str">
            <v>*</v>
          </cell>
          <cell r="U35" t="str">
            <v>*</v>
          </cell>
          <cell r="W35" t="str">
            <v>*</v>
          </cell>
          <cell r="X35" t="str">
            <v>*</v>
          </cell>
          <cell r="Z35" t="str">
            <v>*</v>
          </cell>
          <cell r="AA35" t="str">
            <v>*</v>
          </cell>
          <cell r="AC35" t="str">
            <v>*</v>
          </cell>
          <cell r="AD35" t="str">
            <v>*</v>
          </cell>
          <cell r="AF35" t="str">
            <v>*</v>
          </cell>
          <cell r="AG35" t="str">
            <v>*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 t="str">
            <v>*</v>
          </cell>
          <cell r="AP35" t="str">
            <v>*</v>
          </cell>
        </row>
      </sheetData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>
            <v>24.5</v>
          </cell>
          <cell r="C35">
            <v>34.68</v>
          </cell>
          <cell r="E35">
            <v>28.48</v>
          </cell>
          <cell r="F35">
            <v>28.73</v>
          </cell>
          <cell r="H35">
            <v>31.49</v>
          </cell>
          <cell r="I35">
            <v>33</v>
          </cell>
          <cell r="K35">
            <v>30.99</v>
          </cell>
          <cell r="L35">
            <v>38.19</v>
          </cell>
          <cell r="N35">
            <v>59</v>
          </cell>
          <cell r="O35">
            <v>70</v>
          </cell>
          <cell r="Q35" t="str">
            <v>*</v>
          </cell>
          <cell r="R35" t="str">
            <v>*</v>
          </cell>
          <cell r="T35" t="str">
            <v>*</v>
          </cell>
          <cell r="U35" t="str">
            <v>*</v>
          </cell>
          <cell r="W35" t="str">
            <v>*</v>
          </cell>
          <cell r="X35" t="str">
            <v>*</v>
          </cell>
          <cell r="Z35">
            <v>26.99</v>
          </cell>
          <cell r="AA35">
            <v>35.979999999999997</v>
          </cell>
          <cell r="AC35">
            <v>23.22</v>
          </cell>
          <cell r="AD35">
            <v>23.75</v>
          </cell>
          <cell r="AF35" t="str">
            <v>*</v>
          </cell>
          <cell r="AG35" t="str">
            <v>*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 t="str">
            <v>*</v>
          </cell>
          <cell r="AP35" t="str">
            <v>*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>
            <v>26.73</v>
          </cell>
          <cell r="C35">
            <v>29.07</v>
          </cell>
          <cell r="E35">
            <v>17.91</v>
          </cell>
          <cell r="F35">
            <v>22.4</v>
          </cell>
          <cell r="H35" t="str">
            <v>*</v>
          </cell>
          <cell r="I35" t="str">
            <v>*</v>
          </cell>
          <cell r="K35" t="str">
            <v>*</v>
          </cell>
          <cell r="L35" t="str">
            <v>*</v>
          </cell>
          <cell r="N35">
            <v>32.61</v>
          </cell>
          <cell r="O35">
            <v>42.24</v>
          </cell>
          <cell r="Q35">
            <v>33</v>
          </cell>
          <cell r="R35">
            <v>40.97</v>
          </cell>
          <cell r="T35">
            <v>16.95</v>
          </cell>
          <cell r="U35">
            <v>37.25</v>
          </cell>
          <cell r="W35">
            <v>36.869999999999997</v>
          </cell>
          <cell r="X35">
            <v>57.71</v>
          </cell>
          <cell r="Z35" t="str">
            <v>*</v>
          </cell>
          <cell r="AA35" t="str">
            <v>*</v>
          </cell>
          <cell r="AC35" t="str">
            <v>*</v>
          </cell>
          <cell r="AD35" t="str">
            <v>*</v>
          </cell>
          <cell r="AF35">
            <v>7.18</v>
          </cell>
          <cell r="AG35">
            <v>7.18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 t="str">
            <v>*</v>
          </cell>
          <cell r="AP35" t="str">
            <v>*</v>
          </cell>
        </row>
      </sheetData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>
            <v>13.38</v>
          </cell>
          <cell r="C35">
            <v>16.84</v>
          </cell>
          <cell r="E35">
            <v>18.77</v>
          </cell>
          <cell r="F35">
            <v>20.57</v>
          </cell>
          <cell r="H35">
            <v>14.36</v>
          </cell>
          <cell r="I35">
            <v>17.5</v>
          </cell>
          <cell r="K35">
            <v>17.72</v>
          </cell>
          <cell r="L35">
            <v>21.28</v>
          </cell>
          <cell r="N35">
            <v>23.2</v>
          </cell>
          <cell r="O35">
            <v>24</v>
          </cell>
          <cell r="Q35" t="str">
            <v>*</v>
          </cell>
          <cell r="R35" t="str">
            <v>*</v>
          </cell>
          <cell r="T35" t="str">
            <v>*</v>
          </cell>
          <cell r="U35" t="str">
            <v>*</v>
          </cell>
          <cell r="W35" t="str">
            <v>*</v>
          </cell>
          <cell r="X35" t="str">
            <v>*</v>
          </cell>
          <cell r="Z35" t="str">
            <v>*</v>
          </cell>
          <cell r="AA35" t="str">
            <v>*</v>
          </cell>
          <cell r="AC35">
            <v>26.12</v>
          </cell>
          <cell r="AD35">
            <v>28.46</v>
          </cell>
          <cell r="AF35" t="str">
            <v>*</v>
          </cell>
          <cell r="AG35" t="str">
            <v>*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>
            <v>13.79</v>
          </cell>
          <cell r="AP35">
            <v>13.79</v>
          </cell>
        </row>
      </sheetData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>
            <v>3.43</v>
          </cell>
          <cell r="C35">
            <v>4.2699999999999996</v>
          </cell>
          <cell r="E35">
            <v>11.78</v>
          </cell>
          <cell r="F35">
            <v>12.28</v>
          </cell>
          <cell r="H35">
            <v>7.9</v>
          </cell>
          <cell r="I35">
            <v>10</v>
          </cell>
          <cell r="K35">
            <v>9.68</v>
          </cell>
          <cell r="L35">
            <v>10.52</v>
          </cell>
          <cell r="N35">
            <v>9.7200000000000006</v>
          </cell>
          <cell r="O35">
            <v>10.75</v>
          </cell>
          <cell r="Q35" t="str">
            <v>*</v>
          </cell>
          <cell r="R35" t="str">
            <v>*</v>
          </cell>
          <cell r="T35">
            <v>20.57</v>
          </cell>
          <cell r="U35">
            <v>24.69</v>
          </cell>
          <cell r="W35" t="str">
            <v>*</v>
          </cell>
          <cell r="X35" t="str">
            <v>*</v>
          </cell>
          <cell r="Z35" t="str">
            <v>*</v>
          </cell>
          <cell r="AA35" t="str">
            <v>*</v>
          </cell>
          <cell r="AC35">
            <v>18.75</v>
          </cell>
          <cell r="AD35">
            <v>19.25</v>
          </cell>
          <cell r="AF35" t="str">
            <v>*</v>
          </cell>
          <cell r="AG35" t="str">
            <v>*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 t="str">
            <v>*</v>
          </cell>
          <cell r="AP35" t="str">
            <v>*</v>
          </cell>
        </row>
      </sheetData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 t="str">
            <v>*</v>
          </cell>
          <cell r="C35" t="str">
            <v>*</v>
          </cell>
          <cell r="E35" t="str">
            <v>*</v>
          </cell>
          <cell r="F35" t="str">
            <v>*</v>
          </cell>
          <cell r="H35" t="str">
            <v>*</v>
          </cell>
          <cell r="I35" t="str">
            <v>*</v>
          </cell>
          <cell r="K35" t="str">
            <v>*</v>
          </cell>
          <cell r="L35" t="str">
            <v>*</v>
          </cell>
          <cell r="N35" t="str">
            <v>*</v>
          </cell>
          <cell r="O35" t="str">
            <v>*</v>
          </cell>
          <cell r="Q35" t="str">
            <v>*</v>
          </cell>
          <cell r="R35" t="str">
            <v>*</v>
          </cell>
          <cell r="T35" t="str">
            <v>*</v>
          </cell>
          <cell r="U35" t="str">
            <v>*</v>
          </cell>
          <cell r="W35" t="str">
            <v>*</v>
          </cell>
          <cell r="X35" t="str">
            <v>*</v>
          </cell>
          <cell r="Z35" t="str">
            <v>*</v>
          </cell>
          <cell r="AA35" t="str">
            <v>*</v>
          </cell>
          <cell r="AC35" t="str">
            <v>*</v>
          </cell>
          <cell r="AD35" t="str">
            <v>*</v>
          </cell>
          <cell r="AF35" t="str">
            <v>*</v>
          </cell>
          <cell r="AG35" t="str">
            <v>*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 t="str">
            <v>*</v>
          </cell>
          <cell r="AP35" t="str">
            <v>*</v>
          </cell>
        </row>
      </sheetData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 t="str">
            <v>*</v>
          </cell>
          <cell r="C35" t="str">
            <v>*</v>
          </cell>
          <cell r="E35" t="str">
            <v>*</v>
          </cell>
          <cell r="F35" t="str">
            <v>*</v>
          </cell>
          <cell r="H35" t="str">
            <v>*</v>
          </cell>
          <cell r="I35" t="str">
            <v>*</v>
          </cell>
          <cell r="K35" t="str">
            <v>*</v>
          </cell>
          <cell r="L35" t="str">
            <v>*</v>
          </cell>
          <cell r="N35" t="str">
            <v>*</v>
          </cell>
          <cell r="O35" t="str">
            <v>*</v>
          </cell>
          <cell r="Q35" t="str">
            <v>*</v>
          </cell>
          <cell r="R35" t="str">
            <v>*</v>
          </cell>
          <cell r="T35">
            <v>40.5</v>
          </cell>
          <cell r="U35">
            <v>41</v>
          </cell>
          <cell r="W35" t="str">
            <v>*</v>
          </cell>
          <cell r="X35" t="str">
            <v>*</v>
          </cell>
          <cell r="Z35" t="str">
            <v>*</v>
          </cell>
          <cell r="AA35" t="str">
            <v>*</v>
          </cell>
          <cell r="AC35" t="str">
            <v>*</v>
          </cell>
          <cell r="AD35" t="str">
            <v>*</v>
          </cell>
          <cell r="AF35" t="str">
            <v>*</v>
          </cell>
          <cell r="AG35" t="str">
            <v>*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 t="str">
            <v>*</v>
          </cell>
          <cell r="AP35" t="str">
            <v>*</v>
          </cell>
        </row>
      </sheetData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 t="str">
            <v>*</v>
          </cell>
          <cell r="C35" t="str">
            <v>*</v>
          </cell>
          <cell r="E35" t="str">
            <v>*</v>
          </cell>
          <cell r="F35" t="str">
            <v>*</v>
          </cell>
          <cell r="H35" t="str">
            <v>*</v>
          </cell>
          <cell r="I35" t="str">
            <v>*</v>
          </cell>
          <cell r="K35" t="str">
            <v>*</v>
          </cell>
          <cell r="L35" t="str">
            <v>*</v>
          </cell>
          <cell r="N35" t="str">
            <v>*</v>
          </cell>
          <cell r="O35" t="str">
            <v>*</v>
          </cell>
          <cell r="Q35" t="str">
            <v>*</v>
          </cell>
          <cell r="R35" t="str">
            <v>*</v>
          </cell>
          <cell r="T35" t="str">
            <v>*</v>
          </cell>
          <cell r="U35" t="str">
            <v>*</v>
          </cell>
          <cell r="W35" t="str">
            <v>*</v>
          </cell>
          <cell r="X35" t="str">
            <v>*</v>
          </cell>
          <cell r="Z35" t="str">
            <v>*</v>
          </cell>
          <cell r="AA35" t="str">
            <v>*</v>
          </cell>
          <cell r="AC35" t="str">
            <v>*</v>
          </cell>
          <cell r="AD35" t="str">
            <v>*</v>
          </cell>
          <cell r="AF35" t="str">
            <v>*</v>
          </cell>
          <cell r="AG35" t="str">
            <v>*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 t="str">
            <v>*</v>
          </cell>
          <cell r="AP35" t="str">
            <v>*</v>
          </cell>
        </row>
      </sheetData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 t="str">
            <v>*</v>
          </cell>
          <cell r="C35" t="str">
            <v>*</v>
          </cell>
          <cell r="E35" t="str">
            <v>*</v>
          </cell>
          <cell r="F35" t="str">
            <v>*</v>
          </cell>
          <cell r="H35" t="str">
            <v>*</v>
          </cell>
          <cell r="I35" t="str">
            <v>*</v>
          </cell>
          <cell r="K35" t="str">
            <v>*</v>
          </cell>
          <cell r="L35" t="str">
            <v>*</v>
          </cell>
          <cell r="N35" t="str">
            <v>*</v>
          </cell>
          <cell r="O35" t="str">
            <v>*</v>
          </cell>
          <cell r="Q35" t="str">
            <v>*</v>
          </cell>
          <cell r="R35" t="str">
            <v>*</v>
          </cell>
          <cell r="T35" t="str">
            <v>*</v>
          </cell>
          <cell r="U35" t="str">
            <v>*</v>
          </cell>
          <cell r="W35" t="str">
            <v>*</v>
          </cell>
          <cell r="X35" t="str">
            <v>*</v>
          </cell>
          <cell r="Z35" t="str">
            <v>*</v>
          </cell>
          <cell r="AA35" t="str">
            <v>*</v>
          </cell>
          <cell r="AC35" t="str">
            <v>*</v>
          </cell>
          <cell r="AD35" t="str">
            <v>*</v>
          </cell>
          <cell r="AF35" t="str">
            <v>*</v>
          </cell>
          <cell r="AG35" t="str">
            <v>*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 t="str">
            <v>*</v>
          </cell>
          <cell r="AP35" t="str">
            <v>*</v>
          </cell>
        </row>
      </sheetData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 t="str">
            <v>*</v>
          </cell>
          <cell r="C35" t="str">
            <v>*</v>
          </cell>
          <cell r="E35" t="str">
            <v>*</v>
          </cell>
          <cell r="F35" t="str">
            <v>*</v>
          </cell>
          <cell r="H35" t="str">
            <v>*</v>
          </cell>
          <cell r="I35" t="str">
            <v>*</v>
          </cell>
          <cell r="K35" t="str">
            <v>*</v>
          </cell>
          <cell r="L35" t="str">
            <v>*</v>
          </cell>
          <cell r="N35" t="str">
            <v>*</v>
          </cell>
          <cell r="O35" t="str">
            <v>*</v>
          </cell>
          <cell r="Q35" t="str">
            <v>*</v>
          </cell>
          <cell r="R35" t="str">
            <v>*</v>
          </cell>
          <cell r="T35" t="str">
            <v>*</v>
          </cell>
          <cell r="U35" t="str">
            <v>*</v>
          </cell>
          <cell r="W35" t="str">
            <v>*</v>
          </cell>
          <cell r="X35" t="str">
            <v>*</v>
          </cell>
          <cell r="Z35" t="str">
            <v>*</v>
          </cell>
          <cell r="AA35" t="str">
            <v>*</v>
          </cell>
          <cell r="AC35" t="str">
            <v>*</v>
          </cell>
          <cell r="AD35" t="str">
            <v>*</v>
          </cell>
          <cell r="AF35" t="str">
            <v>*</v>
          </cell>
          <cell r="AG35" t="str">
            <v>*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 t="str">
            <v>*</v>
          </cell>
          <cell r="AP35" t="str">
            <v>*</v>
          </cell>
        </row>
      </sheetData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 t="str">
            <v>*</v>
          </cell>
          <cell r="C35" t="str">
            <v>*</v>
          </cell>
          <cell r="E35" t="str">
            <v>*</v>
          </cell>
          <cell r="F35" t="str">
            <v>*</v>
          </cell>
          <cell r="H35" t="str">
            <v>*</v>
          </cell>
          <cell r="I35" t="str">
            <v>*</v>
          </cell>
          <cell r="K35" t="str">
            <v>*</v>
          </cell>
          <cell r="L35" t="str">
            <v>*</v>
          </cell>
          <cell r="N35" t="str">
            <v>*</v>
          </cell>
          <cell r="O35" t="str">
            <v>*</v>
          </cell>
          <cell r="Q35" t="str">
            <v>*</v>
          </cell>
          <cell r="R35" t="str">
            <v>*</v>
          </cell>
          <cell r="T35" t="str">
            <v>*</v>
          </cell>
          <cell r="U35" t="str">
            <v>*</v>
          </cell>
          <cell r="W35" t="str">
            <v>*</v>
          </cell>
          <cell r="X35" t="str">
            <v>*</v>
          </cell>
          <cell r="Z35" t="str">
            <v>*</v>
          </cell>
          <cell r="AA35" t="str">
            <v>*</v>
          </cell>
          <cell r="AC35" t="str">
            <v>*</v>
          </cell>
          <cell r="AD35" t="str">
            <v>*</v>
          </cell>
          <cell r="AF35" t="str">
            <v>*</v>
          </cell>
          <cell r="AG35" t="str">
            <v>*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 t="str">
            <v>*</v>
          </cell>
          <cell r="AP35" t="str">
            <v>*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>
            <v>5.5</v>
          </cell>
          <cell r="C35">
            <v>7.4</v>
          </cell>
          <cell r="E35" t="str">
            <v>*</v>
          </cell>
          <cell r="F35" t="str">
            <v>*</v>
          </cell>
          <cell r="H35" t="str">
            <v>*</v>
          </cell>
          <cell r="I35" t="str">
            <v>*</v>
          </cell>
          <cell r="K35" t="str">
            <v>*</v>
          </cell>
          <cell r="L35" t="str">
            <v>*</v>
          </cell>
          <cell r="N35" t="str">
            <v>*</v>
          </cell>
          <cell r="O35" t="str">
            <v>*</v>
          </cell>
          <cell r="Q35" t="str">
            <v>*</v>
          </cell>
          <cell r="R35" t="str">
            <v>*</v>
          </cell>
          <cell r="T35" t="str">
            <v>*</v>
          </cell>
          <cell r="U35" t="str">
            <v>*</v>
          </cell>
          <cell r="W35" t="str">
            <v>*</v>
          </cell>
          <cell r="X35" t="str">
            <v>*</v>
          </cell>
          <cell r="Z35" t="str">
            <v>*</v>
          </cell>
          <cell r="AA35" t="str">
            <v>*</v>
          </cell>
          <cell r="AC35" t="str">
            <v>*</v>
          </cell>
          <cell r="AD35" t="str">
            <v>*</v>
          </cell>
          <cell r="AF35" t="str">
            <v>*</v>
          </cell>
          <cell r="AG35" t="str">
            <v>*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 t="str">
            <v>*</v>
          </cell>
          <cell r="AP35" t="str">
            <v>*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>
            <v>7</v>
          </cell>
          <cell r="C35">
            <v>7.5</v>
          </cell>
          <cell r="E35" t="str">
            <v>*</v>
          </cell>
          <cell r="F35" t="str">
            <v>*</v>
          </cell>
          <cell r="H35" t="str">
            <v>*</v>
          </cell>
          <cell r="I35" t="str">
            <v>*</v>
          </cell>
          <cell r="K35" t="str">
            <v>*</v>
          </cell>
          <cell r="L35" t="str">
            <v>*</v>
          </cell>
          <cell r="N35" t="str">
            <v>*</v>
          </cell>
          <cell r="O35" t="str">
            <v>*</v>
          </cell>
          <cell r="Q35" t="str">
            <v>*</v>
          </cell>
          <cell r="R35" t="str">
            <v>*</v>
          </cell>
          <cell r="T35" t="str">
            <v>*</v>
          </cell>
          <cell r="U35" t="str">
            <v>*</v>
          </cell>
          <cell r="W35" t="str">
            <v>*</v>
          </cell>
          <cell r="X35" t="str">
            <v>*</v>
          </cell>
          <cell r="Z35" t="str">
            <v>*</v>
          </cell>
          <cell r="AA35" t="str">
            <v>*</v>
          </cell>
          <cell r="AC35" t="str">
            <v>*</v>
          </cell>
          <cell r="AD35" t="str">
            <v>*</v>
          </cell>
          <cell r="AF35" t="str">
            <v>*</v>
          </cell>
          <cell r="AG35" t="str">
            <v>*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 t="str">
            <v>*</v>
          </cell>
          <cell r="AP35" t="str">
            <v>*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B35">
            <v>6.97</v>
          </cell>
          <cell r="C35">
            <v>7.94</v>
          </cell>
          <cell r="E35">
            <v>10.28</v>
          </cell>
          <cell r="F35">
            <v>10.7</v>
          </cell>
          <cell r="H35" t="str">
            <v>*</v>
          </cell>
          <cell r="I35" t="str">
            <v>*</v>
          </cell>
          <cell r="K35">
            <v>8.5</v>
          </cell>
          <cell r="L35">
            <v>8.9</v>
          </cell>
          <cell r="N35">
            <v>14.05</v>
          </cell>
          <cell r="O35">
            <v>16.59</v>
          </cell>
          <cell r="Q35">
            <v>12.67</v>
          </cell>
          <cell r="R35">
            <v>13.35</v>
          </cell>
          <cell r="T35" t="str">
            <v>*</v>
          </cell>
          <cell r="U35" t="str">
            <v>*</v>
          </cell>
          <cell r="W35" t="str">
            <v>*</v>
          </cell>
          <cell r="X35" t="str">
            <v>*</v>
          </cell>
          <cell r="Z35" t="str">
            <v>*</v>
          </cell>
          <cell r="AA35" t="str">
            <v>*</v>
          </cell>
          <cell r="AC35" t="str">
            <v>*</v>
          </cell>
          <cell r="AD35" t="str">
            <v>*</v>
          </cell>
          <cell r="AF35" t="str">
            <v>*</v>
          </cell>
          <cell r="AG35" t="str">
            <v>*</v>
          </cell>
          <cell r="AI35" t="str">
            <v>*</v>
          </cell>
          <cell r="AJ35" t="str">
            <v>*</v>
          </cell>
          <cell r="AL35" t="str">
            <v>*</v>
          </cell>
          <cell r="AM35" t="str">
            <v>*</v>
          </cell>
          <cell r="AO35" t="str">
            <v>*</v>
          </cell>
          <cell r="AP35" t="str">
            <v>*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19"/>
  <sheetViews>
    <sheetView tabSelected="1" zoomScaleNormal="100" workbookViewId="0">
      <selection activeCell="AT3" sqref="AT3"/>
    </sheetView>
  </sheetViews>
  <sheetFormatPr defaultRowHeight="12.75" x14ac:dyDescent="0.2"/>
  <cols>
    <col min="1" max="1" width="5.42578125" style="20" bestFit="1" customWidth="1"/>
    <col min="2" max="2" width="36.42578125" style="21" customWidth="1"/>
    <col min="3" max="4" width="5.5703125" style="22" bestFit="1" customWidth="1"/>
    <col min="5" max="5" width="7.140625" style="22" bestFit="1" customWidth="1"/>
    <col min="6" max="7" width="5.5703125" style="22" bestFit="1" customWidth="1"/>
    <col min="8" max="8" width="7.140625" style="22" bestFit="1" customWidth="1"/>
    <col min="9" max="10" width="5.5703125" style="22" bestFit="1" customWidth="1"/>
    <col min="11" max="11" width="7.140625" style="22" bestFit="1" customWidth="1"/>
    <col min="12" max="13" width="5.5703125" style="22" bestFit="1" customWidth="1"/>
    <col min="14" max="14" width="7.140625" style="22" bestFit="1" customWidth="1"/>
    <col min="15" max="16" width="5.5703125" style="22" bestFit="1" customWidth="1"/>
    <col min="17" max="17" width="7.140625" style="22" bestFit="1" customWidth="1"/>
    <col min="18" max="19" width="5.5703125" style="22" bestFit="1" customWidth="1"/>
    <col min="20" max="20" width="7.140625" style="22" bestFit="1" customWidth="1"/>
    <col min="21" max="22" width="5.5703125" style="22" bestFit="1" customWidth="1"/>
    <col min="23" max="23" width="7.140625" style="22" bestFit="1" customWidth="1"/>
    <col min="24" max="25" width="5.5703125" style="22" bestFit="1" customWidth="1"/>
    <col min="26" max="26" width="7.140625" style="22" bestFit="1" customWidth="1"/>
    <col min="27" max="28" width="5.5703125" style="22" bestFit="1" customWidth="1"/>
    <col min="29" max="29" width="7.140625" style="22" bestFit="1" customWidth="1"/>
    <col min="30" max="31" width="5.5703125" style="22" bestFit="1" customWidth="1"/>
    <col min="32" max="32" width="7.140625" style="22" bestFit="1" customWidth="1"/>
    <col min="33" max="35" width="7.5703125" style="22" bestFit="1" customWidth="1"/>
    <col min="36" max="37" width="5.5703125" style="22" bestFit="1" customWidth="1"/>
    <col min="38" max="38" width="7.140625" style="22" bestFit="1" customWidth="1"/>
    <col min="39" max="39" width="4.5703125" style="22" bestFit="1" customWidth="1"/>
    <col min="40" max="40" width="5" style="22" bestFit="1" customWidth="1"/>
    <col min="41" max="41" width="7.140625" style="22" bestFit="1" customWidth="1"/>
    <col min="42" max="43" width="5.5703125" style="22" bestFit="1" customWidth="1"/>
    <col min="44" max="44" width="7.140625" style="22" bestFit="1" customWidth="1"/>
    <col min="45" max="46" width="9.140625" style="22"/>
    <col min="47" max="47" width="9.140625" style="23"/>
    <col min="48" max="16384" width="9.140625" style="22"/>
  </cols>
  <sheetData>
    <row r="1" spans="1:47" ht="22.5" customHeight="1" x14ac:dyDescent="0.2"/>
    <row r="2" spans="1:47" ht="22.5" customHeight="1" x14ac:dyDescent="0.2"/>
    <row r="3" spans="1:47" ht="15.75" x14ac:dyDescent="0.2">
      <c r="A3" s="42" t="s">
        <v>26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39" t="str">
        <f>[1]Риби!$E$3</f>
        <v>за м. Юли 2022 година</v>
      </c>
      <c r="M3" s="39"/>
      <c r="N3" s="39"/>
      <c r="O3" s="39"/>
      <c r="P3" s="39"/>
      <c r="Q3" s="39"/>
      <c r="R3" s="43" t="s">
        <v>131</v>
      </c>
      <c r="S3" s="43"/>
    </row>
    <row r="4" spans="1:47" x14ac:dyDescent="0.2">
      <c r="B4" s="24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6"/>
      <c r="R4" s="26"/>
    </row>
    <row r="5" spans="1:47" s="1" customFormat="1" ht="33" customHeight="1" x14ac:dyDescent="0.2">
      <c r="A5" s="40" t="s">
        <v>19</v>
      </c>
      <c r="B5" s="44" t="s">
        <v>18</v>
      </c>
      <c r="C5" s="45" t="s">
        <v>17</v>
      </c>
      <c r="D5" s="45"/>
      <c r="E5" s="45"/>
      <c r="F5" s="45" t="s">
        <v>13</v>
      </c>
      <c r="G5" s="45"/>
      <c r="H5" s="45"/>
      <c r="I5" s="45" t="s">
        <v>14</v>
      </c>
      <c r="J5" s="45"/>
      <c r="K5" s="45"/>
      <c r="L5" s="45" t="s">
        <v>15</v>
      </c>
      <c r="M5" s="45"/>
      <c r="N5" s="45"/>
      <c r="O5" s="38" t="s">
        <v>0</v>
      </c>
      <c r="P5" s="38"/>
      <c r="Q5" s="38"/>
      <c r="R5" s="38" t="s">
        <v>1</v>
      </c>
      <c r="S5" s="38"/>
      <c r="T5" s="38"/>
      <c r="U5" s="38" t="s">
        <v>2</v>
      </c>
      <c r="V5" s="38"/>
      <c r="W5" s="38"/>
      <c r="X5" s="45" t="s">
        <v>3</v>
      </c>
      <c r="Y5" s="45"/>
      <c r="Z5" s="45"/>
      <c r="AA5" s="45" t="s">
        <v>16</v>
      </c>
      <c r="AB5" s="38"/>
      <c r="AC5" s="38"/>
      <c r="AD5" s="38" t="s">
        <v>4</v>
      </c>
      <c r="AE5" s="38"/>
      <c r="AF5" s="38"/>
      <c r="AG5" s="38" t="s">
        <v>5</v>
      </c>
      <c r="AH5" s="38"/>
      <c r="AI5" s="38"/>
      <c r="AJ5" s="45" t="s">
        <v>6</v>
      </c>
      <c r="AK5" s="45"/>
      <c r="AL5" s="45"/>
      <c r="AM5" s="38" t="s">
        <v>7</v>
      </c>
      <c r="AN5" s="38"/>
      <c r="AO5" s="38"/>
      <c r="AP5" s="38" t="s">
        <v>8</v>
      </c>
      <c r="AQ5" s="38"/>
      <c r="AR5" s="38"/>
      <c r="AU5" s="17"/>
    </row>
    <row r="6" spans="1:47" s="5" customFormat="1" ht="18" customHeight="1" x14ac:dyDescent="0.25">
      <c r="A6" s="41"/>
      <c r="B6" s="44"/>
      <c r="C6" s="2" t="s">
        <v>9</v>
      </c>
      <c r="D6" s="2" t="s">
        <v>10</v>
      </c>
      <c r="E6" s="2" t="s">
        <v>11</v>
      </c>
      <c r="F6" s="2" t="s">
        <v>9</v>
      </c>
      <c r="G6" s="2" t="s">
        <v>10</v>
      </c>
      <c r="H6" s="2" t="s">
        <v>11</v>
      </c>
      <c r="I6" s="2" t="s">
        <v>9</v>
      </c>
      <c r="J6" s="2" t="s">
        <v>10</v>
      </c>
      <c r="K6" s="2" t="s">
        <v>11</v>
      </c>
      <c r="L6" s="2" t="s">
        <v>9</v>
      </c>
      <c r="M6" s="2" t="s">
        <v>10</v>
      </c>
      <c r="N6" s="2" t="s">
        <v>11</v>
      </c>
      <c r="O6" s="2" t="s">
        <v>9</v>
      </c>
      <c r="P6" s="2" t="s">
        <v>10</v>
      </c>
      <c r="Q6" s="2" t="s">
        <v>11</v>
      </c>
      <c r="R6" s="2" t="s">
        <v>9</v>
      </c>
      <c r="S6" s="2" t="s">
        <v>10</v>
      </c>
      <c r="T6" s="2" t="s">
        <v>11</v>
      </c>
      <c r="U6" s="2" t="s">
        <v>9</v>
      </c>
      <c r="V6" s="2" t="s">
        <v>10</v>
      </c>
      <c r="W6" s="2" t="s">
        <v>11</v>
      </c>
      <c r="X6" s="2" t="s">
        <v>9</v>
      </c>
      <c r="Y6" s="2" t="s">
        <v>10</v>
      </c>
      <c r="Z6" s="2" t="s">
        <v>11</v>
      </c>
      <c r="AA6" s="2" t="s">
        <v>9</v>
      </c>
      <c r="AB6" s="2" t="s">
        <v>10</v>
      </c>
      <c r="AC6" s="2" t="s">
        <v>11</v>
      </c>
      <c r="AD6" s="2" t="s">
        <v>9</v>
      </c>
      <c r="AE6" s="2" t="s">
        <v>10</v>
      </c>
      <c r="AF6" s="2" t="s">
        <v>11</v>
      </c>
      <c r="AG6" s="2" t="s">
        <v>9</v>
      </c>
      <c r="AH6" s="2" t="s">
        <v>10</v>
      </c>
      <c r="AI6" s="2" t="s">
        <v>11</v>
      </c>
      <c r="AJ6" s="2" t="s">
        <v>9</v>
      </c>
      <c r="AK6" s="2" t="s">
        <v>10</v>
      </c>
      <c r="AL6" s="2" t="s">
        <v>11</v>
      </c>
      <c r="AM6" s="2" t="s">
        <v>9</v>
      </c>
      <c r="AN6" s="2" t="s">
        <v>10</v>
      </c>
      <c r="AO6" s="2" t="s">
        <v>11</v>
      </c>
      <c r="AP6" s="2" t="s">
        <v>9</v>
      </c>
      <c r="AQ6" s="2" t="s">
        <v>10</v>
      </c>
      <c r="AR6" s="2" t="s">
        <v>11</v>
      </c>
      <c r="AU6" s="18"/>
    </row>
    <row r="7" spans="1:47" s="28" customFormat="1" ht="15" x14ac:dyDescent="0.25">
      <c r="A7" s="6"/>
      <c r="B7" s="7" t="s">
        <v>20</v>
      </c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U7" s="29"/>
    </row>
    <row r="8" spans="1:47" s="28" customFormat="1" ht="15" x14ac:dyDescent="0.25">
      <c r="A8" s="8"/>
      <c r="B8" s="9" t="s">
        <v>21</v>
      </c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U8" s="29"/>
    </row>
    <row r="9" spans="1:47" s="33" customFormat="1" x14ac:dyDescent="0.25">
      <c r="A9" s="4">
        <v>1</v>
      </c>
      <c r="B9" s="10" t="s">
        <v>22</v>
      </c>
      <c r="C9" s="31">
        <f>[2]Sheet1!B$35</f>
        <v>10.5</v>
      </c>
      <c r="D9" s="31">
        <f>[2]Sheet1!C$35</f>
        <v>10.8</v>
      </c>
      <c r="E9" s="32">
        <f t="shared" ref="E9:E11" si="0">IF(OR(C9&lt;0,D9&lt;0,SUM(C9:D9)=0,),"*",ROUND(AVERAGE(C9:D9),2))</f>
        <v>10.65</v>
      </c>
      <c r="F9" s="31">
        <f>[2]Sheet1!E$35</f>
        <v>11.8</v>
      </c>
      <c r="G9" s="31">
        <f>[2]Sheet1!F$35</f>
        <v>12.2</v>
      </c>
      <c r="H9" s="32">
        <f t="shared" ref="H9" si="1">IF(OR(F9&lt;0,G9&lt;0,SUM(F9:G9)=0,),"*",ROUND(AVERAGE(F9:G9),2))</f>
        <v>12</v>
      </c>
      <c r="I9" s="31" t="str">
        <f>[2]Sheet1!H$35</f>
        <v>*</v>
      </c>
      <c r="J9" s="31" t="str">
        <f>[2]Sheet1!I$35</f>
        <v>*</v>
      </c>
      <c r="K9" s="32" t="str">
        <f t="shared" ref="K9" si="2">IF(OR(I9&lt;0,J9&lt;0,SUM(I9:J9)=0,),"*",ROUND(AVERAGE(I9:J9),2))</f>
        <v>*</v>
      </c>
      <c r="L9" s="31" t="str">
        <f>[2]Sheet1!K$35</f>
        <v>*</v>
      </c>
      <c r="M9" s="31" t="str">
        <f>[2]Sheet1!L$35</f>
        <v>*</v>
      </c>
      <c r="N9" s="32" t="str">
        <f t="shared" ref="N9" si="3">IF(OR(L9&lt;0,M9&lt;0,SUM(L9:M9)=0,),"*",ROUND(AVERAGE(L9:M9),2))</f>
        <v>*</v>
      </c>
      <c r="O9" s="31" t="str">
        <f>[2]Sheet1!N$35</f>
        <v>*</v>
      </c>
      <c r="P9" s="31" t="str">
        <f>[2]Sheet1!O$35</f>
        <v>*</v>
      </c>
      <c r="Q9" s="32" t="str">
        <f t="shared" ref="Q9" si="4">IF(OR(O9&lt;0,P9&lt;0,SUM(O9:P9)=0,),"*",ROUND(AVERAGE(O9:P9),2))</f>
        <v>*</v>
      </c>
      <c r="R9" s="31" t="str">
        <f>[2]Sheet1!Q$35</f>
        <v>*</v>
      </c>
      <c r="S9" s="31" t="str">
        <f>[2]Sheet1!R$35</f>
        <v>*</v>
      </c>
      <c r="T9" s="32" t="str">
        <f t="shared" ref="T9" si="5">IF(OR(R9&lt;0,S9&lt;0,SUM(R9:S9)=0,),"*",ROUND(AVERAGE(R9:S9),2))</f>
        <v>*</v>
      </c>
      <c r="U9" s="31" t="str">
        <f>[2]Sheet1!T$35</f>
        <v>*</v>
      </c>
      <c r="V9" s="31" t="str">
        <f>[2]Sheet1!U$35</f>
        <v>*</v>
      </c>
      <c r="W9" s="32" t="str">
        <f t="shared" ref="W9" si="6">IF(OR(U9&lt;0,V9&lt;0,SUM(U9:V9)=0,),"*",ROUND(AVERAGE(U9:V9),2))</f>
        <v>*</v>
      </c>
      <c r="X9" s="31" t="str">
        <f>[2]Sheet1!W$35</f>
        <v>*</v>
      </c>
      <c r="Y9" s="31" t="str">
        <f>[2]Sheet1!X$35</f>
        <v>*</v>
      </c>
      <c r="Z9" s="32" t="str">
        <f t="shared" ref="Z9" si="7">IF(OR(X9&lt;0,Y9&lt;0,SUM(X9:Y9)=0,),"*",ROUND(AVERAGE(X9:Y9),2))</f>
        <v>*</v>
      </c>
      <c r="AA9" s="31" t="str">
        <f>[2]Sheet1!Z$35</f>
        <v>*</v>
      </c>
      <c r="AB9" s="31" t="str">
        <f>[2]Sheet1!AA$35</f>
        <v>*</v>
      </c>
      <c r="AC9" s="32" t="str">
        <f t="shared" ref="AC9" si="8">IF(OR(AA9&lt;0,AB9&lt;0,SUM(AA9:AB9)=0,),"*",ROUND(AVERAGE(AA9:AB9),2))</f>
        <v>*</v>
      </c>
      <c r="AD9" s="31" t="str">
        <f>[2]Sheet1!AC$35</f>
        <v>*</v>
      </c>
      <c r="AE9" s="31" t="str">
        <f>[2]Sheet1!AD$35</f>
        <v>*</v>
      </c>
      <c r="AF9" s="32" t="str">
        <f t="shared" ref="AF9" si="9">IF(OR(AD9&lt;0,AE9&lt;0,SUM(AD9:AE9)=0,),"*",ROUND(AVERAGE(AD9:AE9),2))</f>
        <v>*</v>
      </c>
      <c r="AG9" s="31" t="str">
        <f>[2]Sheet1!AF$35</f>
        <v>*</v>
      </c>
      <c r="AH9" s="31" t="str">
        <f>[2]Sheet1!AG$35</f>
        <v>*</v>
      </c>
      <c r="AI9" s="32" t="str">
        <f t="shared" ref="AI9" si="10">IF(OR(AG9&lt;0,AH9&lt;0,SUM(AG9:AH9)=0,),"*",ROUND(AVERAGE(AG9:AH9),2))</f>
        <v>*</v>
      </c>
      <c r="AJ9" s="31" t="str">
        <f>[2]Sheet1!AI$35</f>
        <v>*</v>
      </c>
      <c r="AK9" s="31" t="str">
        <f>[2]Sheet1!AJ$35</f>
        <v>*</v>
      </c>
      <c r="AL9" s="32" t="str">
        <f t="shared" ref="AL9" si="11">IF(OR(AJ9&lt;0,AK9&lt;0,SUM(AJ9:AK9)=0,),"*",ROUND(AVERAGE(AJ9:AK9),2))</f>
        <v>*</v>
      </c>
      <c r="AM9" s="31" t="str">
        <f>[2]Sheet1!AL$35</f>
        <v>*</v>
      </c>
      <c r="AN9" s="31" t="str">
        <f>[2]Sheet1!AM$35</f>
        <v>*</v>
      </c>
      <c r="AO9" s="32" t="str">
        <f t="shared" ref="AO9" si="12">IF(OR(AM9&lt;0,AN9&lt;0,SUM(AM9:AN9)=0,),"*",ROUND(AVERAGE(AM9:AN9),2))</f>
        <v>*</v>
      </c>
      <c r="AP9" s="31" t="str">
        <f>[2]Sheet1!AO$35</f>
        <v>*</v>
      </c>
      <c r="AQ9" s="31" t="str">
        <f>[2]Sheet1!AP$35</f>
        <v>*</v>
      </c>
      <c r="AR9" s="32" t="str">
        <f t="shared" ref="AR9" si="13">IF(OR(AP9&lt;0,AQ9&lt;0,SUM(AP9:AQ9)=0,),"*",ROUND(AVERAGE(AP9:AQ9),2))</f>
        <v>*</v>
      </c>
      <c r="AU9" s="34"/>
    </row>
    <row r="10" spans="1:47" s="28" customFormat="1" ht="15" x14ac:dyDescent="0.25">
      <c r="A10" s="8"/>
      <c r="B10" s="9" t="s">
        <v>23</v>
      </c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U10" s="29"/>
    </row>
    <row r="11" spans="1:47" s="33" customFormat="1" ht="25.5" x14ac:dyDescent="0.25">
      <c r="A11" s="4">
        <v>2</v>
      </c>
      <c r="B11" s="10" t="s">
        <v>121</v>
      </c>
      <c r="C11" s="31">
        <f>[3]Sheet1!B$35</f>
        <v>9.32</v>
      </c>
      <c r="D11" s="31">
        <f>[3]Sheet1!C$35</f>
        <v>10.78</v>
      </c>
      <c r="E11" s="32">
        <f t="shared" si="0"/>
        <v>10.050000000000001</v>
      </c>
      <c r="F11" s="31">
        <f>[3]Sheet1!E$35</f>
        <v>11.64</v>
      </c>
      <c r="G11" s="31">
        <f>[3]Sheet1!F$35</f>
        <v>13.41</v>
      </c>
      <c r="H11" s="32">
        <f t="shared" ref="H11:H116" si="14">IF(OR(F11&lt;0,G11&lt;0,SUM(F11:G11)=0,),"*",ROUND(AVERAGE(F11:G11),2))</f>
        <v>12.53</v>
      </c>
      <c r="I11" s="31" t="str">
        <f>[3]Sheet1!H$35</f>
        <v>*</v>
      </c>
      <c r="J11" s="31" t="str">
        <f>[3]Sheet1!I$35</f>
        <v>*</v>
      </c>
      <c r="K11" s="32" t="str">
        <f t="shared" ref="K11:K116" si="15">IF(OR(I11&lt;0,J11&lt;0,SUM(I11:J11)=0,),"*",ROUND(AVERAGE(I11:J11),2))</f>
        <v>*</v>
      </c>
      <c r="L11" s="31">
        <f>[3]Sheet1!K$35</f>
        <v>10.07</v>
      </c>
      <c r="M11" s="31">
        <f>[3]Sheet1!L$35</f>
        <v>13.72</v>
      </c>
      <c r="N11" s="32">
        <f t="shared" ref="N11:N116" si="16">IF(OR(L11&lt;0,M11&lt;0,SUM(L11:M11)=0,),"*",ROUND(AVERAGE(L11:M11),2))</f>
        <v>11.9</v>
      </c>
      <c r="O11" s="31">
        <f>[3]Sheet1!N$35</f>
        <v>17.46</v>
      </c>
      <c r="P11" s="31">
        <f>[3]Sheet1!O$35</f>
        <v>19.88</v>
      </c>
      <c r="Q11" s="32">
        <f t="shared" ref="Q11:Q116" si="17">IF(OR(O11&lt;0,P11&lt;0,SUM(O11:P11)=0,),"*",ROUND(AVERAGE(O11:P11),2))</f>
        <v>18.670000000000002</v>
      </c>
      <c r="R11" s="31" t="str">
        <f>[3]Sheet1!Q$35</f>
        <v>*</v>
      </c>
      <c r="S11" s="31" t="str">
        <f>[3]Sheet1!R$35</f>
        <v>*</v>
      </c>
      <c r="T11" s="32" t="str">
        <f t="shared" ref="T11:T116" si="18">IF(OR(R11&lt;0,S11&lt;0,SUM(R11:S11)=0,),"*",ROUND(AVERAGE(R11:S11),2))</f>
        <v>*</v>
      </c>
      <c r="U11" s="31" t="str">
        <f>[3]Sheet1!T$35</f>
        <v>*</v>
      </c>
      <c r="V11" s="31" t="str">
        <f>[3]Sheet1!U$35</f>
        <v>*</v>
      </c>
      <c r="W11" s="32" t="str">
        <f t="shared" ref="W11:W116" si="19">IF(OR(U11&lt;0,V11&lt;0,SUM(U11:V11)=0,),"*",ROUND(AVERAGE(U11:V11),2))</f>
        <v>*</v>
      </c>
      <c r="X11" s="31" t="str">
        <f>[3]Sheet1!W$35</f>
        <v>*</v>
      </c>
      <c r="Y11" s="31" t="str">
        <f>[3]Sheet1!X$35</f>
        <v>*</v>
      </c>
      <c r="Z11" s="32" t="str">
        <f t="shared" ref="Z11:Z116" si="20">IF(OR(X11&lt;0,Y11&lt;0,SUM(X11:Y11)=0,),"*",ROUND(AVERAGE(X11:Y11),2))</f>
        <v>*</v>
      </c>
      <c r="AA11" s="31" t="str">
        <f>[3]Sheet1!Z$35</f>
        <v>*</v>
      </c>
      <c r="AB11" s="31" t="str">
        <f>[3]Sheet1!AA$35</f>
        <v>*</v>
      </c>
      <c r="AC11" s="32" t="str">
        <f t="shared" ref="AC11:AC116" si="21">IF(OR(AA11&lt;0,AB11&lt;0,SUM(AA11:AB11)=0,),"*",ROUND(AVERAGE(AA11:AB11),2))</f>
        <v>*</v>
      </c>
      <c r="AD11" s="31" t="str">
        <f>[3]Sheet1!AC$35</f>
        <v>*</v>
      </c>
      <c r="AE11" s="31" t="str">
        <f>[3]Sheet1!AD$35</f>
        <v>*</v>
      </c>
      <c r="AF11" s="32" t="str">
        <f t="shared" ref="AF11:AF116" si="22">IF(OR(AD11&lt;0,AE11&lt;0,SUM(AD11:AE11)=0,),"*",ROUND(AVERAGE(AD11:AE11),2))</f>
        <v>*</v>
      </c>
      <c r="AG11" s="31" t="str">
        <f>[3]Sheet1!AF$35</f>
        <v>*</v>
      </c>
      <c r="AH11" s="31" t="str">
        <f>[3]Sheet1!AG$35</f>
        <v>*</v>
      </c>
      <c r="AI11" s="32" t="str">
        <f t="shared" ref="AI11:AI116" si="23">IF(OR(AG11&lt;0,AH11&lt;0,SUM(AG11:AH11)=0,),"*",ROUND(AVERAGE(AG11:AH11),2))</f>
        <v>*</v>
      </c>
      <c r="AJ11" s="31" t="str">
        <f>[3]Sheet1!AI$35</f>
        <v>*</v>
      </c>
      <c r="AK11" s="31" t="str">
        <f>[3]Sheet1!AJ$35</f>
        <v>*</v>
      </c>
      <c r="AL11" s="32" t="str">
        <f t="shared" ref="AL11:AL116" si="24">IF(OR(AJ11&lt;0,AK11&lt;0,SUM(AJ11:AK11)=0,),"*",ROUND(AVERAGE(AJ11:AK11),2))</f>
        <v>*</v>
      </c>
      <c r="AM11" s="31" t="str">
        <f>[3]Sheet1!AL$35</f>
        <v>*</v>
      </c>
      <c r="AN11" s="31" t="str">
        <f>[3]Sheet1!AM$35</f>
        <v>*</v>
      </c>
      <c r="AO11" s="32" t="str">
        <f t="shared" ref="AO11:AO116" si="25">IF(OR(AM11&lt;0,AN11&lt;0,SUM(AM11:AN11)=0,),"*",ROUND(AVERAGE(AM11:AN11),2))</f>
        <v>*</v>
      </c>
      <c r="AP11" s="31" t="str">
        <f>[3]Sheet1!AO$35</f>
        <v>*</v>
      </c>
      <c r="AQ11" s="31" t="str">
        <f>[3]Sheet1!AP$35</f>
        <v>*</v>
      </c>
      <c r="AR11" s="32" t="str">
        <f t="shared" ref="AR11:AR116" si="26">IF(OR(AP11&lt;0,AQ11&lt;0,SUM(AP11:AQ11)=0,),"*",ROUND(AVERAGE(AP11:AQ11),2))</f>
        <v>*</v>
      </c>
      <c r="AU11" s="34"/>
    </row>
    <row r="12" spans="1:47" s="33" customFormat="1" ht="25.5" x14ac:dyDescent="0.25">
      <c r="A12" s="4">
        <v>3</v>
      </c>
      <c r="B12" s="10" t="s">
        <v>122</v>
      </c>
      <c r="C12" s="31">
        <f>[4]Sheet1!B$35</f>
        <v>7.92</v>
      </c>
      <c r="D12" s="31">
        <f>[4]Sheet1!C$35</f>
        <v>8.9</v>
      </c>
      <c r="E12" s="32">
        <f t="shared" ref="E12:E116" si="27">IF(OR(C12&lt;0,D12&lt;0,SUM(C12:D12)=0,),"*",ROUND(AVERAGE(C12:D12),2))</f>
        <v>8.41</v>
      </c>
      <c r="F12" s="31">
        <f>[4]Sheet1!E$35</f>
        <v>10.95</v>
      </c>
      <c r="G12" s="31">
        <f>[4]Sheet1!F$35</f>
        <v>11.93</v>
      </c>
      <c r="H12" s="32">
        <f t="shared" si="14"/>
        <v>11.44</v>
      </c>
      <c r="I12" s="31">
        <f>[4]Sheet1!H$35</f>
        <v>9.39</v>
      </c>
      <c r="J12" s="31">
        <f>[4]Sheet1!I$35</f>
        <v>10.210000000000001</v>
      </c>
      <c r="K12" s="32">
        <f t="shared" si="15"/>
        <v>9.8000000000000007</v>
      </c>
      <c r="L12" s="31">
        <f>[4]Sheet1!K$35</f>
        <v>10.02</v>
      </c>
      <c r="M12" s="31">
        <f>[4]Sheet1!L$35</f>
        <v>12.69</v>
      </c>
      <c r="N12" s="32">
        <f t="shared" si="16"/>
        <v>11.36</v>
      </c>
      <c r="O12" s="31">
        <f>[4]Sheet1!N$35</f>
        <v>17.68</v>
      </c>
      <c r="P12" s="31">
        <f>[4]Sheet1!O$35</f>
        <v>18.809999999999999</v>
      </c>
      <c r="Q12" s="32">
        <f t="shared" si="17"/>
        <v>18.25</v>
      </c>
      <c r="R12" s="31" t="str">
        <f>[4]Sheet1!Q$35</f>
        <v>*</v>
      </c>
      <c r="S12" s="31" t="str">
        <f>[4]Sheet1!R$35</f>
        <v>*</v>
      </c>
      <c r="T12" s="32" t="str">
        <f t="shared" si="18"/>
        <v>*</v>
      </c>
      <c r="U12" s="31" t="str">
        <f>[4]Sheet1!T$35</f>
        <v>*</v>
      </c>
      <c r="V12" s="31" t="str">
        <f>[4]Sheet1!U$35</f>
        <v>*</v>
      </c>
      <c r="W12" s="32" t="str">
        <f t="shared" si="19"/>
        <v>*</v>
      </c>
      <c r="X12" s="31">
        <f>[4]Sheet1!W$35</f>
        <v>18</v>
      </c>
      <c r="Y12" s="31">
        <f>[4]Sheet1!X$35</f>
        <v>23.61</v>
      </c>
      <c r="Z12" s="32">
        <f t="shared" si="20"/>
        <v>20.81</v>
      </c>
      <c r="AA12" s="31" t="str">
        <f>[4]Sheet1!Z$35</f>
        <v>*</v>
      </c>
      <c r="AB12" s="31" t="str">
        <f>[4]Sheet1!AA$35</f>
        <v>*</v>
      </c>
      <c r="AC12" s="32" t="str">
        <f t="shared" si="21"/>
        <v>*</v>
      </c>
      <c r="AD12" s="31" t="str">
        <f>[4]Sheet1!AC$35</f>
        <v>*</v>
      </c>
      <c r="AE12" s="31" t="str">
        <f>[4]Sheet1!AD$35</f>
        <v>*</v>
      </c>
      <c r="AF12" s="32" t="str">
        <f t="shared" si="22"/>
        <v>*</v>
      </c>
      <c r="AG12" s="31" t="str">
        <f>[4]Sheet1!AF$35</f>
        <v>*</v>
      </c>
      <c r="AH12" s="31" t="str">
        <f>[4]Sheet1!AG$35</f>
        <v>*</v>
      </c>
      <c r="AI12" s="32" t="str">
        <f t="shared" si="23"/>
        <v>*</v>
      </c>
      <c r="AJ12" s="31" t="str">
        <f>[4]Sheet1!AI$35</f>
        <v>*</v>
      </c>
      <c r="AK12" s="31" t="str">
        <f>[4]Sheet1!AJ$35</f>
        <v>*</v>
      </c>
      <c r="AL12" s="32" t="str">
        <f t="shared" si="24"/>
        <v>*</v>
      </c>
      <c r="AM12" s="31" t="str">
        <f>[4]Sheet1!AL$35</f>
        <v>*</v>
      </c>
      <c r="AN12" s="31" t="str">
        <f>[4]Sheet1!AM$35</f>
        <v>*</v>
      </c>
      <c r="AO12" s="32" t="str">
        <f t="shared" si="25"/>
        <v>*</v>
      </c>
      <c r="AP12" s="31" t="str">
        <f>[4]Sheet1!AO$35</f>
        <v>*</v>
      </c>
      <c r="AQ12" s="31" t="str">
        <f>[4]Sheet1!AP$35</f>
        <v>*</v>
      </c>
      <c r="AR12" s="32" t="str">
        <f t="shared" si="26"/>
        <v>*</v>
      </c>
      <c r="AU12" s="34"/>
    </row>
    <row r="13" spans="1:47" s="33" customFormat="1" x14ac:dyDescent="0.25">
      <c r="A13" s="4">
        <v>4</v>
      </c>
      <c r="B13" s="10" t="s">
        <v>123</v>
      </c>
      <c r="C13" s="31">
        <f>[5]Sheet1!B$35</f>
        <v>9.17</v>
      </c>
      <c r="D13" s="31">
        <f>[5]Sheet1!C$35</f>
        <v>10.130000000000001</v>
      </c>
      <c r="E13" s="32">
        <f t="shared" si="27"/>
        <v>9.65</v>
      </c>
      <c r="F13" s="31">
        <f>[5]Sheet1!E$35</f>
        <v>11.65</v>
      </c>
      <c r="G13" s="31">
        <f>[5]Sheet1!F$35</f>
        <v>12.57</v>
      </c>
      <c r="H13" s="32">
        <f t="shared" si="14"/>
        <v>12.11</v>
      </c>
      <c r="I13" s="31" t="str">
        <f>[5]Sheet1!H$35</f>
        <v>*</v>
      </c>
      <c r="J13" s="31" t="str">
        <f>[5]Sheet1!I$35</f>
        <v>*</v>
      </c>
      <c r="K13" s="32" t="str">
        <f t="shared" si="15"/>
        <v>*</v>
      </c>
      <c r="L13" s="31" t="str">
        <f>[5]Sheet1!K$35</f>
        <v>*</v>
      </c>
      <c r="M13" s="31" t="str">
        <f>[5]Sheet1!L$35</f>
        <v>*</v>
      </c>
      <c r="N13" s="32" t="str">
        <f t="shared" si="16"/>
        <v>*</v>
      </c>
      <c r="O13" s="31" t="str">
        <f>[5]Sheet1!N$35</f>
        <v>*</v>
      </c>
      <c r="P13" s="31" t="str">
        <f>[5]Sheet1!O$35</f>
        <v>*</v>
      </c>
      <c r="Q13" s="32" t="str">
        <f t="shared" si="17"/>
        <v>*</v>
      </c>
      <c r="R13" s="31" t="str">
        <f>[5]Sheet1!Q$35</f>
        <v>*</v>
      </c>
      <c r="S13" s="31" t="str">
        <f>[5]Sheet1!R$35</f>
        <v>*</v>
      </c>
      <c r="T13" s="32" t="str">
        <f t="shared" si="18"/>
        <v>*</v>
      </c>
      <c r="U13" s="31" t="str">
        <f>[5]Sheet1!T$35</f>
        <v>*</v>
      </c>
      <c r="V13" s="31" t="str">
        <f>[5]Sheet1!U$35</f>
        <v>*</v>
      </c>
      <c r="W13" s="32" t="str">
        <f t="shared" si="19"/>
        <v>*</v>
      </c>
      <c r="X13" s="31" t="str">
        <f>[5]Sheet1!W$35</f>
        <v>*</v>
      </c>
      <c r="Y13" s="31" t="str">
        <f>[5]Sheet1!X$35</f>
        <v>*</v>
      </c>
      <c r="Z13" s="32" t="str">
        <f t="shared" si="20"/>
        <v>*</v>
      </c>
      <c r="AA13" s="31" t="str">
        <f>[5]Sheet1!Z$35</f>
        <v>*</v>
      </c>
      <c r="AB13" s="31" t="str">
        <f>[5]Sheet1!AA$35</f>
        <v>*</v>
      </c>
      <c r="AC13" s="32" t="str">
        <f t="shared" si="21"/>
        <v>*</v>
      </c>
      <c r="AD13" s="31" t="str">
        <f>[5]Sheet1!AC$35</f>
        <v>*</v>
      </c>
      <c r="AE13" s="31" t="str">
        <f>[5]Sheet1!AD$35</f>
        <v>*</v>
      </c>
      <c r="AF13" s="32" t="str">
        <f t="shared" si="22"/>
        <v>*</v>
      </c>
      <c r="AG13" s="31" t="str">
        <f>[5]Sheet1!AF$35</f>
        <v>*</v>
      </c>
      <c r="AH13" s="31" t="str">
        <f>[5]Sheet1!AG$35</f>
        <v>*</v>
      </c>
      <c r="AI13" s="32" t="str">
        <f t="shared" si="23"/>
        <v>*</v>
      </c>
      <c r="AJ13" s="31" t="str">
        <f>[5]Sheet1!AI$35</f>
        <v>*</v>
      </c>
      <c r="AK13" s="31" t="str">
        <f>[5]Sheet1!AJ$35</f>
        <v>*</v>
      </c>
      <c r="AL13" s="32" t="str">
        <f t="shared" si="24"/>
        <v>*</v>
      </c>
      <c r="AM13" s="31" t="str">
        <f>[5]Sheet1!AL$35</f>
        <v>*</v>
      </c>
      <c r="AN13" s="31" t="str">
        <f>[5]Sheet1!AM$35</f>
        <v>*</v>
      </c>
      <c r="AO13" s="32" t="str">
        <f t="shared" si="25"/>
        <v>*</v>
      </c>
      <c r="AP13" s="31" t="str">
        <f>[5]Sheet1!AO$35</f>
        <v>*</v>
      </c>
      <c r="AQ13" s="31" t="str">
        <f>[5]Sheet1!AP$35</f>
        <v>*</v>
      </c>
      <c r="AR13" s="32" t="str">
        <f t="shared" si="26"/>
        <v>*</v>
      </c>
      <c r="AU13" s="34"/>
    </row>
    <row r="14" spans="1:47" s="33" customFormat="1" ht="25.5" x14ac:dyDescent="0.25">
      <c r="A14" s="4">
        <v>5</v>
      </c>
      <c r="B14" s="10" t="s">
        <v>124</v>
      </c>
      <c r="C14" s="31">
        <f>[6]Sheet1!B$35</f>
        <v>26.73</v>
      </c>
      <c r="D14" s="31">
        <f>[6]Sheet1!C$35</f>
        <v>29.07</v>
      </c>
      <c r="E14" s="32">
        <f t="shared" si="27"/>
        <v>27.9</v>
      </c>
      <c r="F14" s="31">
        <f>[6]Sheet1!E$35</f>
        <v>17.91</v>
      </c>
      <c r="G14" s="31">
        <f>[6]Sheet1!F$35</f>
        <v>22.4</v>
      </c>
      <c r="H14" s="32">
        <f t="shared" si="14"/>
        <v>20.16</v>
      </c>
      <c r="I14" s="31" t="str">
        <f>[6]Sheet1!H$35</f>
        <v>*</v>
      </c>
      <c r="J14" s="31" t="str">
        <f>[6]Sheet1!I$35</f>
        <v>*</v>
      </c>
      <c r="K14" s="32" t="str">
        <f t="shared" si="15"/>
        <v>*</v>
      </c>
      <c r="L14" s="31" t="str">
        <f>[6]Sheet1!K$35</f>
        <v>*</v>
      </c>
      <c r="M14" s="31" t="str">
        <f>[6]Sheet1!L$35</f>
        <v>*</v>
      </c>
      <c r="N14" s="32" t="str">
        <f t="shared" si="16"/>
        <v>*</v>
      </c>
      <c r="O14" s="31">
        <f>[6]Sheet1!N$35</f>
        <v>32.61</v>
      </c>
      <c r="P14" s="31">
        <f>[6]Sheet1!O$35</f>
        <v>42.24</v>
      </c>
      <c r="Q14" s="32">
        <f t="shared" si="17"/>
        <v>37.43</v>
      </c>
      <c r="R14" s="31">
        <f>[6]Sheet1!Q$35</f>
        <v>33</v>
      </c>
      <c r="S14" s="31">
        <f>[6]Sheet1!R$35</f>
        <v>40.97</v>
      </c>
      <c r="T14" s="32">
        <f t="shared" si="18"/>
        <v>36.99</v>
      </c>
      <c r="U14" s="31">
        <f>[6]Sheet1!T$35</f>
        <v>16.95</v>
      </c>
      <c r="V14" s="31">
        <f>[6]Sheet1!U$35</f>
        <v>37.25</v>
      </c>
      <c r="W14" s="32">
        <f t="shared" si="19"/>
        <v>27.1</v>
      </c>
      <c r="X14" s="31">
        <f>[6]Sheet1!W$35</f>
        <v>36.869999999999997</v>
      </c>
      <c r="Y14" s="31">
        <f>[6]Sheet1!X$35</f>
        <v>57.71</v>
      </c>
      <c r="Z14" s="32">
        <f t="shared" si="20"/>
        <v>47.29</v>
      </c>
      <c r="AA14" s="31" t="str">
        <f>[6]Sheet1!Z$35</f>
        <v>*</v>
      </c>
      <c r="AB14" s="31" t="str">
        <f>[6]Sheet1!AA$35</f>
        <v>*</v>
      </c>
      <c r="AC14" s="32" t="str">
        <f t="shared" si="21"/>
        <v>*</v>
      </c>
      <c r="AD14" s="31" t="str">
        <f>[6]Sheet1!AC$35</f>
        <v>*</v>
      </c>
      <c r="AE14" s="31" t="str">
        <f>[6]Sheet1!AD$35</f>
        <v>*</v>
      </c>
      <c r="AF14" s="32" t="str">
        <f t="shared" si="22"/>
        <v>*</v>
      </c>
      <c r="AG14" s="31">
        <f>[6]Sheet1!AF$35</f>
        <v>7.18</v>
      </c>
      <c r="AH14" s="31">
        <f>[6]Sheet1!AG$35</f>
        <v>7.18</v>
      </c>
      <c r="AI14" s="32">
        <f t="shared" si="23"/>
        <v>7.18</v>
      </c>
      <c r="AJ14" s="31" t="str">
        <f>[6]Sheet1!AI$35</f>
        <v>*</v>
      </c>
      <c r="AK14" s="31" t="str">
        <f>[6]Sheet1!AJ$35</f>
        <v>*</v>
      </c>
      <c r="AL14" s="32" t="str">
        <f t="shared" si="24"/>
        <v>*</v>
      </c>
      <c r="AM14" s="31" t="str">
        <f>[6]Sheet1!AL$35</f>
        <v>*</v>
      </c>
      <c r="AN14" s="31" t="str">
        <f>[6]Sheet1!AM$35</f>
        <v>*</v>
      </c>
      <c r="AO14" s="32" t="str">
        <f t="shared" si="25"/>
        <v>*</v>
      </c>
      <c r="AP14" s="31" t="str">
        <f>[6]Sheet1!AO$35</f>
        <v>*</v>
      </c>
      <c r="AQ14" s="31" t="str">
        <f>[6]Sheet1!AP$35</f>
        <v>*</v>
      </c>
      <c r="AR14" s="32" t="str">
        <f t="shared" si="26"/>
        <v>*</v>
      </c>
      <c r="AU14" s="34"/>
    </row>
    <row r="15" spans="1:47" s="28" customFormat="1" ht="15" x14ac:dyDescent="0.25">
      <c r="A15" s="8"/>
      <c r="B15" s="9" t="s">
        <v>24</v>
      </c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U15" s="29"/>
    </row>
    <row r="16" spans="1:47" s="33" customFormat="1" x14ac:dyDescent="0.25">
      <c r="A16" s="4">
        <v>6</v>
      </c>
      <c r="B16" s="10" t="s">
        <v>120</v>
      </c>
      <c r="C16" s="31">
        <f>[7]Sheet1!B$35</f>
        <v>5.5</v>
      </c>
      <c r="D16" s="31">
        <f>[7]Sheet1!C$35</f>
        <v>7.4</v>
      </c>
      <c r="E16" s="32">
        <f t="shared" si="27"/>
        <v>6.45</v>
      </c>
      <c r="F16" s="31" t="str">
        <f>[7]Sheet1!E$35</f>
        <v>*</v>
      </c>
      <c r="G16" s="31" t="str">
        <f>[7]Sheet1!F$35</f>
        <v>*</v>
      </c>
      <c r="H16" s="32" t="str">
        <f t="shared" si="14"/>
        <v>*</v>
      </c>
      <c r="I16" s="31" t="str">
        <f>[7]Sheet1!H$35</f>
        <v>*</v>
      </c>
      <c r="J16" s="31" t="str">
        <f>[7]Sheet1!I$35</f>
        <v>*</v>
      </c>
      <c r="K16" s="32" t="str">
        <f t="shared" si="15"/>
        <v>*</v>
      </c>
      <c r="L16" s="31" t="str">
        <f>[7]Sheet1!K$35</f>
        <v>*</v>
      </c>
      <c r="M16" s="31" t="str">
        <f>[7]Sheet1!L$35</f>
        <v>*</v>
      </c>
      <c r="N16" s="32" t="str">
        <f t="shared" si="16"/>
        <v>*</v>
      </c>
      <c r="O16" s="31" t="str">
        <f>[7]Sheet1!N$35</f>
        <v>*</v>
      </c>
      <c r="P16" s="31" t="str">
        <f>[7]Sheet1!O$35</f>
        <v>*</v>
      </c>
      <c r="Q16" s="32" t="str">
        <f t="shared" si="17"/>
        <v>*</v>
      </c>
      <c r="R16" s="31" t="str">
        <f>[7]Sheet1!Q$35</f>
        <v>*</v>
      </c>
      <c r="S16" s="31" t="str">
        <f>[7]Sheet1!R$35</f>
        <v>*</v>
      </c>
      <c r="T16" s="32" t="str">
        <f t="shared" si="18"/>
        <v>*</v>
      </c>
      <c r="U16" s="31" t="str">
        <f>[7]Sheet1!T$35</f>
        <v>*</v>
      </c>
      <c r="V16" s="31" t="str">
        <f>[7]Sheet1!U$35</f>
        <v>*</v>
      </c>
      <c r="W16" s="32" t="str">
        <f t="shared" si="19"/>
        <v>*</v>
      </c>
      <c r="X16" s="31" t="str">
        <f>[7]Sheet1!W$35</f>
        <v>*</v>
      </c>
      <c r="Y16" s="31" t="str">
        <f>[7]Sheet1!X$35</f>
        <v>*</v>
      </c>
      <c r="Z16" s="32" t="str">
        <f t="shared" si="20"/>
        <v>*</v>
      </c>
      <c r="AA16" s="31" t="str">
        <f>[7]Sheet1!Z$35</f>
        <v>*</v>
      </c>
      <c r="AB16" s="31" t="str">
        <f>[7]Sheet1!AA$35</f>
        <v>*</v>
      </c>
      <c r="AC16" s="32" t="str">
        <f t="shared" si="21"/>
        <v>*</v>
      </c>
      <c r="AD16" s="31" t="str">
        <f>[7]Sheet1!AC$35</f>
        <v>*</v>
      </c>
      <c r="AE16" s="31" t="str">
        <f>[7]Sheet1!AD$35</f>
        <v>*</v>
      </c>
      <c r="AF16" s="32" t="str">
        <f t="shared" si="22"/>
        <v>*</v>
      </c>
      <c r="AG16" s="31" t="str">
        <f>[7]Sheet1!AF$35</f>
        <v>*</v>
      </c>
      <c r="AH16" s="31" t="str">
        <f>[7]Sheet1!AG$35</f>
        <v>*</v>
      </c>
      <c r="AI16" s="32" t="str">
        <f t="shared" si="23"/>
        <v>*</v>
      </c>
      <c r="AJ16" s="31" t="str">
        <f>[7]Sheet1!AI$35</f>
        <v>*</v>
      </c>
      <c r="AK16" s="31" t="str">
        <f>[7]Sheet1!AJ$35</f>
        <v>*</v>
      </c>
      <c r="AL16" s="32" t="str">
        <f t="shared" si="24"/>
        <v>*</v>
      </c>
      <c r="AM16" s="31" t="str">
        <f>[7]Sheet1!AL$35</f>
        <v>*</v>
      </c>
      <c r="AN16" s="31" t="str">
        <f>[7]Sheet1!AM$35</f>
        <v>*</v>
      </c>
      <c r="AO16" s="32" t="str">
        <f t="shared" si="25"/>
        <v>*</v>
      </c>
      <c r="AP16" s="31" t="str">
        <f>[7]Sheet1!AO$35</f>
        <v>*</v>
      </c>
      <c r="AQ16" s="31" t="str">
        <f>[7]Sheet1!AP$35</f>
        <v>*</v>
      </c>
      <c r="AR16" s="32" t="str">
        <f t="shared" si="26"/>
        <v>*</v>
      </c>
      <c r="AU16" s="34"/>
    </row>
    <row r="17" spans="1:47" s="28" customFormat="1" ht="15" x14ac:dyDescent="0.25">
      <c r="A17" s="8"/>
      <c r="B17" s="9" t="s">
        <v>25</v>
      </c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U17" s="29"/>
    </row>
    <row r="18" spans="1:47" s="33" customFormat="1" x14ac:dyDescent="0.25">
      <c r="A18" s="4">
        <v>7</v>
      </c>
      <c r="B18" s="10" t="s">
        <v>113</v>
      </c>
      <c r="C18" s="31">
        <f>[8]Sheet1!B$35</f>
        <v>7</v>
      </c>
      <c r="D18" s="31">
        <f>[8]Sheet1!C$35</f>
        <v>7.5</v>
      </c>
      <c r="E18" s="32">
        <f t="shared" si="27"/>
        <v>7.25</v>
      </c>
      <c r="F18" s="31" t="str">
        <f>[8]Sheet1!E$35</f>
        <v>*</v>
      </c>
      <c r="G18" s="31" t="str">
        <f>[8]Sheet1!F$35</f>
        <v>*</v>
      </c>
      <c r="H18" s="32" t="str">
        <f t="shared" si="14"/>
        <v>*</v>
      </c>
      <c r="I18" s="31" t="str">
        <f>[8]Sheet1!H$35</f>
        <v>*</v>
      </c>
      <c r="J18" s="31" t="str">
        <f>[8]Sheet1!I$35</f>
        <v>*</v>
      </c>
      <c r="K18" s="32" t="str">
        <f t="shared" si="15"/>
        <v>*</v>
      </c>
      <c r="L18" s="31" t="str">
        <f>[8]Sheet1!K$35</f>
        <v>*</v>
      </c>
      <c r="M18" s="31" t="str">
        <f>[8]Sheet1!L$35</f>
        <v>*</v>
      </c>
      <c r="N18" s="32" t="str">
        <f t="shared" si="16"/>
        <v>*</v>
      </c>
      <c r="O18" s="31" t="str">
        <f>[8]Sheet1!N$35</f>
        <v>*</v>
      </c>
      <c r="P18" s="31" t="str">
        <f>[8]Sheet1!O$35</f>
        <v>*</v>
      </c>
      <c r="Q18" s="32" t="str">
        <f t="shared" si="17"/>
        <v>*</v>
      </c>
      <c r="R18" s="31" t="str">
        <f>[8]Sheet1!Q$35</f>
        <v>*</v>
      </c>
      <c r="S18" s="31" t="str">
        <f>[8]Sheet1!R$35</f>
        <v>*</v>
      </c>
      <c r="T18" s="32" t="str">
        <f t="shared" si="18"/>
        <v>*</v>
      </c>
      <c r="U18" s="31" t="str">
        <f>[8]Sheet1!T$35</f>
        <v>*</v>
      </c>
      <c r="V18" s="31" t="str">
        <f>[8]Sheet1!U$35</f>
        <v>*</v>
      </c>
      <c r="W18" s="32" t="str">
        <f t="shared" si="19"/>
        <v>*</v>
      </c>
      <c r="X18" s="31" t="str">
        <f>[8]Sheet1!W$35</f>
        <v>*</v>
      </c>
      <c r="Y18" s="31" t="str">
        <f>[8]Sheet1!X$35</f>
        <v>*</v>
      </c>
      <c r="Z18" s="32" t="str">
        <f t="shared" si="20"/>
        <v>*</v>
      </c>
      <c r="AA18" s="31" t="str">
        <f>[8]Sheet1!Z$35</f>
        <v>*</v>
      </c>
      <c r="AB18" s="31" t="str">
        <f>[8]Sheet1!AA$35</f>
        <v>*</v>
      </c>
      <c r="AC18" s="32" t="str">
        <f t="shared" si="21"/>
        <v>*</v>
      </c>
      <c r="AD18" s="31" t="str">
        <f>[8]Sheet1!AC$35</f>
        <v>*</v>
      </c>
      <c r="AE18" s="31" t="str">
        <f>[8]Sheet1!AD$35</f>
        <v>*</v>
      </c>
      <c r="AF18" s="32" t="str">
        <f t="shared" si="22"/>
        <v>*</v>
      </c>
      <c r="AG18" s="31" t="str">
        <f>[8]Sheet1!AF$35</f>
        <v>*</v>
      </c>
      <c r="AH18" s="31" t="str">
        <f>[8]Sheet1!AG$35</f>
        <v>*</v>
      </c>
      <c r="AI18" s="32" t="str">
        <f t="shared" si="23"/>
        <v>*</v>
      </c>
      <c r="AJ18" s="31" t="str">
        <f>[8]Sheet1!AI$35</f>
        <v>*</v>
      </c>
      <c r="AK18" s="31" t="str">
        <f>[8]Sheet1!AJ$35</f>
        <v>*</v>
      </c>
      <c r="AL18" s="32" t="str">
        <f t="shared" si="24"/>
        <v>*</v>
      </c>
      <c r="AM18" s="31" t="str">
        <f>[8]Sheet1!AL$35</f>
        <v>*</v>
      </c>
      <c r="AN18" s="31" t="str">
        <f>[8]Sheet1!AM$35</f>
        <v>*</v>
      </c>
      <c r="AO18" s="32" t="str">
        <f t="shared" si="25"/>
        <v>*</v>
      </c>
      <c r="AP18" s="31" t="str">
        <f>[8]Sheet1!AO$35</f>
        <v>*</v>
      </c>
      <c r="AQ18" s="31" t="str">
        <f>[8]Sheet1!AP$35</f>
        <v>*</v>
      </c>
      <c r="AR18" s="32" t="str">
        <f t="shared" si="26"/>
        <v>*</v>
      </c>
      <c r="AU18" s="34"/>
    </row>
    <row r="19" spans="1:47" s="33" customFormat="1" x14ac:dyDescent="0.25">
      <c r="A19" s="4">
        <v>8</v>
      </c>
      <c r="B19" s="10" t="s">
        <v>114</v>
      </c>
      <c r="C19" s="31">
        <f>[9]Sheet1!B$35</f>
        <v>6.97</v>
      </c>
      <c r="D19" s="31">
        <f>[9]Sheet1!C$35</f>
        <v>7.94</v>
      </c>
      <c r="E19" s="32">
        <f t="shared" si="27"/>
        <v>7.46</v>
      </c>
      <c r="F19" s="31">
        <f>[9]Sheet1!E$35</f>
        <v>10.28</v>
      </c>
      <c r="G19" s="31">
        <f>[9]Sheet1!F$35</f>
        <v>10.7</v>
      </c>
      <c r="H19" s="32">
        <f t="shared" si="14"/>
        <v>10.49</v>
      </c>
      <c r="I19" s="31" t="str">
        <f>[9]Sheet1!H$35</f>
        <v>*</v>
      </c>
      <c r="J19" s="31" t="str">
        <f>[9]Sheet1!I$35</f>
        <v>*</v>
      </c>
      <c r="K19" s="32" t="str">
        <f t="shared" si="15"/>
        <v>*</v>
      </c>
      <c r="L19" s="31">
        <f>[9]Sheet1!K$35</f>
        <v>8.5</v>
      </c>
      <c r="M19" s="31">
        <f>[9]Sheet1!L$35</f>
        <v>8.9</v>
      </c>
      <c r="N19" s="32">
        <f t="shared" si="16"/>
        <v>8.6999999999999993</v>
      </c>
      <c r="O19" s="31">
        <f>[9]Sheet1!N$35</f>
        <v>14.05</v>
      </c>
      <c r="P19" s="31">
        <f>[9]Sheet1!O$35</f>
        <v>16.59</v>
      </c>
      <c r="Q19" s="32">
        <f t="shared" si="17"/>
        <v>15.32</v>
      </c>
      <c r="R19" s="31">
        <f>[9]Sheet1!Q$35</f>
        <v>12.67</v>
      </c>
      <c r="S19" s="31">
        <f>[9]Sheet1!R$35</f>
        <v>13.35</v>
      </c>
      <c r="T19" s="32">
        <f t="shared" si="18"/>
        <v>13.01</v>
      </c>
      <c r="U19" s="31" t="str">
        <f>[9]Sheet1!T$35</f>
        <v>*</v>
      </c>
      <c r="V19" s="31" t="str">
        <f>[9]Sheet1!U$35</f>
        <v>*</v>
      </c>
      <c r="W19" s="32" t="str">
        <f t="shared" si="19"/>
        <v>*</v>
      </c>
      <c r="X19" s="31" t="str">
        <f>[9]Sheet1!W$35</f>
        <v>*</v>
      </c>
      <c r="Y19" s="31" t="str">
        <f>[9]Sheet1!X$35</f>
        <v>*</v>
      </c>
      <c r="Z19" s="32" t="str">
        <f t="shared" si="20"/>
        <v>*</v>
      </c>
      <c r="AA19" s="31" t="str">
        <f>[9]Sheet1!Z$35</f>
        <v>*</v>
      </c>
      <c r="AB19" s="31" t="str">
        <f>[9]Sheet1!AA$35</f>
        <v>*</v>
      </c>
      <c r="AC19" s="32" t="str">
        <f t="shared" si="21"/>
        <v>*</v>
      </c>
      <c r="AD19" s="31" t="str">
        <f>[9]Sheet1!AC$35</f>
        <v>*</v>
      </c>
      <c r="AE19" s="31" t="str">
        <f>[9]Sheet1!AD$35</f>
        <v>*</v>
      </c>
      <c r="AF19" s="32" t="str">
        <f t="shared" si="22"/>
        <v>*</v>
      </c>
      <c r="AG19" s="31" t="str">
        <f>[9]Sheet1!AF$35</f>
        <v>*</v>
      </c>
      <c r="AH19" s="31" t="str">
        <f>[9]Sheet1!AG$35</f>
        <v>*</v>
      </c>
      <c r="AI19" s="32" t="str">
        <f t="shared" si="23"/>
        <v>*</v>
      </c>
      <c r="AJ19" s="31" t="str">
        <f>[9]Sheet1!AI$35</f>
        <v>*</v>
      </c>
      <c r="AK19" s="31" t="str">
        <f>[9]Sheet1!AJ$35</f>
        <v>*</v>
      </c>
      <c r="AL19" s="32" t="str">
        <f t="shared" si="24"/>
        <v>*</v>
      </c>
      <c r="AM19" s="31" t="str">
        <f>[9]Sheet1!AL$35</f>
        <v>*</v>
      </c>
      <c r="AN19" s="31" t="str">
        <f>[9]Sheet1!AM$35</f>
        <v>*</v>
      </c>
      <c r="AO19" s="32" t="str">
        <f t="shared" si="25"/>
        <v>*</v>
      </c>
      <c r="AP19" s="31" t="str">
        <f>[9]Sheet1!AO$35</f>
        <v>*</v>
      </c>
      <c r="AQ19" s="31" t="str">
        <f>[9]Sheet1!AP$35</f>
        <v>*</v>
      </c>
      <c r="AR19" s="32" t="str">
        <f t="shared" si="26"/>
        <v>*</v>
      </c>
      <c r="AU19" s="34"/>
    </row>
    <row r="20" spans="1:47" s="33" customFormat="1" ht="38.25" x14ac:dyDescent="0.25">
      <c r="A20" s="4">
        <v>9</v>
      </c>
      <c r="B20" s="10" t="s">
        <v>115</v>
      </c>
      <c r="C20" s="31">
        <f>[10]Sheet1!B$35</f>
        <v>1.71</v>
      </c>
      <c r="D20" s="31">
        <f>[10]Sheet1!C$35</f>
        <v>2</v>
      </c>
      <c r="E20" s="32">
        <f t="shared" si="27"/>
        <v>1.86</v>
      </c>
      <c r="F20" s="31" t="str">
        <f>[10]Sheet1!E$35</f>
        <v>*</v>
      </c>
      <c r="G20" s="31" t="str">
        <f>[10]Sheet1!F$35</f>
        <v>*</v>
      </c>
      <c r="H20" s="32" t="str">
        <f t="shared" si="14"/>
        <v>*</v>
      </c>
      <c r="I20" s="31" t="str">
        <f>[10]Sheet1!H$35</f>
        <v>*</v>
      </c>
      <c r="J20" s="31" t="str">
        <f>[10]Sheet1!I$35</f>
        <v>*</v>
      </c>
      <c r="K20" s="32" t="str">
        <f t="shared" si="15"/>
        <v>*</v>
      </c>
      <c r="L20" s="31" t="str">
        <f>[10]Sheet1!K$35</f>
        <v>*</v>
      </c>
      <c r="M20" s="31" t="str">
        <f>[10]Sheet1!L$35</f>
        <v>*</v>
      </c>
      <c r="N20" s="32" t="str">
        <f t="shared" si="16"/>
        <v>*</v>
      </c>
      <c r="O20" s="31" t="str">
        <f>[10]Sheet1!N$35</f>
        <v>*</v>
      </c>
      <c r="P20" s="31" t="str">
        <f>[10]Sheet1!O$35</f>
        <v>*</v>
      </c>
      <c r="Q20" s="32" t="str">
        <f t="shared" si="17"/>
        <v>*</v>
      </c>
      <c r="R20" s="31" t="str">
        <f>[10]Sheet1!Q$35</f>
        <v>*</v>
      </c>
      <c r="S20" s="31" t="str">
        <f>[10]Sheet1!R$35</f>
        <v>*</v>
      </c>
      <c r="T20" s="32" t="str">
        <f t="shared" si="18"/>
        <v>*</v>
      </c>
      <c r="U20" s="31" t="str">
        <f>[10]Sheet1!T$35</f>
        <v>*</v>
      </c>
      <c r="V20" s="31" t="str">
        <f>[10]Sheet1!U$35</f>
        <v>*</v>
      </c>
      <c r="W20" s="32" t="str">
        <f t="shared" si="19"/>
        <v>*</v>
      </c>
      <c r="X20" s="31" t="str">
        <f>[10]Sheet1!W$35</f>
        <v>*</v>
      </c>
      <c r="Y20" s="31" t="str">
        <f>[10]Sheet1!X$35</f>
        <v>*</v>
      </c>
      <c r="Z20" s="32" t="str">
        <f t="shared" si="20"/>
        <v>*</v>
      </c>
      <c r="AA20" s="31" t="str">
        <f>[10]Sheet1!Z$35</f>
        <v>*</v>
      </c>
      <c r="AB20" s="31" t="str">
        <f>[10]Sheet1!AA$35</f>
        <v>*</v>
      </c>
      <c r="AC20" s="32" t="str">
        <f t="shared" si="21"/>
        <v>*</v>
      </c>
      <c r="AD20" s="31" t="str">
        <f>[10]Sheet1!AC$35</f>
        <v>*</v>
      </c>
      <c r="AE20" s="31" t="str">
        <f>[10]Sheet1!AD$35</f>
        <v>*</v>
      </c>
      <c r="AF20" s="32" t="str">
        <f t="shared" si="22"/>
        <v>*</v>
      </c>
      <c r="AG20" s="31" t="str">
        <f>[10]Sheet1!AF$35</f>
        <v>*</v>
      </c>
      <c r="AH20" s="31" t="str">
        <f>[10]Sheet1!AG$35</f>
        <v>*</v>
      </c>
      <c r="AI20" s="32" t="str">
        <f t="shared" si="23"/>
        <v>*</v>
      </c>
      <c r="AJ20" s="31" t="str">
        <f>[10]Sheet1!AI$35</f>
        <v>*</v>
      </c>
      <c r="AK20" s="31" t="str">
        <f>[10]Sheet1!AJ$35</f>
        <v>*</v>
      </c>
      <c r="AL20" s="32" t="str">
        <f t="shared" si="24"/>
        <v>*</v>
      </c>
      <c r="AM20" s="31" t="str">
        <f>[10]Sheet1!AL$35</f>
        <v>*</v>
      </c>
      <c r="AN20" s="31" t="str">
        <f>[10]Sheet1!AM$35</f>
        <v>*</v>
      </c>
      <c r="AO20" s="32" t="str">
        <f t="shared" si="25"/>
        <v>*</v>
      </c>
      <c r="AP20" s="31" t="str">
        <f>[10]Sheet1!AO$35</f>
        <v>*</v>
      </c>
      <c r="AQ20" s="31" t="str">
        <f>[10]Sheet1!AP$35</f>
        <v>*</v>
      </c>
      <c r="AR20" s="32" t="str">
        <f t="shared" si="26"/>
        <v>*</v>
      </c>
      <c r="AU20" s="34"/>
    </row>
    <row r="21" spans="1:47" s="33" customFormat="1" ht="25.5" x14ac:dyDescent="0.25">
      <c r="A21" s="4">
        <v>10</v>
      </c>
      <c r="B21" s="10" t="s">
        <v>116</v>
      </c>
      <c r="C21" s="31">
        <f>[11]Sheet1!B$35</f>
        <v>3.12</v>
      </c>
      <c r="D21" s="31">
        <f>[11]Sheet1!C$35</f>
        <v>3.77</v>
      </c>
      <c r="E21" s="32">
        <f t="shared" si="27"/>
        <v>3.45</v>
      </c>
      <c r="F21" s="31">
        <f>[11]Sheet1!E$35</f>
        <v>5</v>
      </c>
      <c r="G21" s="31">
        <f>[11]Sheet1!F$35</f>
        <v>5.5</v>
      </c>
      <c r="H21" s="32">
        <f t="shared" si="14"/>
        <v>5.25</v>
      </c>
      <c r="I21" s="31">
        <f>[11]Sheet1!H$35</f>
        <v>3.85</v>
      </c>
      <c r="J21" s="31">
        <f>[11]Sheet1!I$35</f>
        <v>4.25</v>
      </c>
      <c r="K21" s="32">
        <f t="shared" si="15"/>
        <v>4.05</v>
      </c>
      <c r="L21" s="31" t="str">
        <f>[11]Sheet1!K$35</f>
        <v>*</v>
      </c>
      <c r="M21" s="31" t="str">
        <f>[11]Sheet1!L$35</f>
        <v>*</v>
      </c>
      <c r="N21" s="32" t="str">
        <f t="shared" si="16"/>
        <v>*</v>
      </c>
      <c r="O21" s="31">
        <f>[11]Sheet1!N$35</f>
        <v>9.0500000000000007</v>
      </c>
      <c r="P21" s="31">
        <f>[11]Sheet1!O$35</f>
        <v>9.75</v>
      </c>
      <c r="Q21" s="32">
        <f t="shared" si="17"/>
        <v>9.4</v>
      </c>
      <c r="R21" s="31">
        <f>[11]Sheet1!Q$35</f>
        <v>7.27</v>
      </c>
      <c r="S21" s="31">
        <f>[11]Sheet1!R$35</f>
        <v>8.2799999999999994</v>
      </c>
      <c r="T21" s="32">
        <f t="shared" si="18"/>
        <v>7.78</v>
      </c>
      <c r="U21" s="31" t="str">
        <f>[11]Sheet1!T$35</f>
        <v>*</v>
      </c>
      <c r="V21" s="31" t="str">
        <f>[11]Sheet1!U$35</f>
        <v>*</v>
      </c>
      <c r="W21" s="32" t="str">
        <f t="shared" si="19"/>
        <v>*</v>
      </c>
      <c r="X21" s="31" t="str">
        <f>[11]Sheet1!W$35</f>
        <v>*</v>
      </c>
      <c r="Y21" s="31" t="str">
        <f>[11]Sheet1!X$35</f>
        <v>*</v>
      </c>
      <c r="Z21" s="32" t="str">
        <f t="shared" si="20"/>
        <v>*</v>
      </c>
      <c r="AA21" s="31" t="str">
        <f>[11]Sheet1!Z$35</f>
        <v>*</v>
      </c>
      <c r="AB21" s="31" t="str">
        <f>[11]Sheet1!AA$35</f>
        <v>*</v>
      </c>
      <c r="AC21" s="32" t="str">
        <f t="shared" si="21"/>
        <v>*</v>
      </c>
      <c r="AD21" s="31" t="str">
        <f>[11]Sheet1!AC$35</f>
        <v>*</v>
      </c>
      <c r="AE21" s="31" t="str">
        <f>[11]Sheet1!AD$35</f>
        <v>*</v>
      </c>
      <c r="AF21" s="32" t="str">
        <f t="shared" si="22"/>
        <v>*</v>
      </c>
      <c r="AG21" s="31" t="str">
        <f>[11]Sheet1!AF$35</f>
        <v>*</v>
      </c>
      <c r="AH21" s="31" t="str">
        <f>[11]Sheet1!AG$35</f>
        <v>*</v>
      </c>
      <c r="AI21" s="32" t="str">
        <f t="shared" si="23"/>
        <v>*</v>
      </c>
      <c r="AJ21" s="31" t="str">
        <f>[11]Sheet1!AI$35</f>
        <v>*</v>
      </c>
      <c r="AK21" s="31" t="str">
        <f>[11]Sheet1!AJ$35</f>
        <v>*</v>
      </c>
      <c r="AL21" s="32" t="str">
        <f t="shared" si="24"/>
        <v>*</v>
      </c>
      <c r="AM21" s="31" t="str">
        <f>[11]Sheet1!AL$35</f>
        <v>*</v>
      </c>
      <c r="AN21" s="31" t="str">
        <f>[11]Sheet1!AM$35</f>
        <v>*</v>
      </c>
      <c r="AO21" s="32" t="str">
        <f t="shared" si="25"/>
        <v>*</v>
      </c>
      <c r="AP21" s="31" t="str">
        <f>[11]Sheet1!AO$35</f>
        <v>*</v>
      </c>
      <c r="AQ21" s="31" t="str">
        <f>[11]Sheet1!AP$35</f>
        <v>*</v>
      </c>
      <c r="AR21" s="32" t="str">
        <f t="shared" si="26"/>
        <v>*</v>
      </c>
      <c r="AU21" s="34"/>
    </row>
    <row r="22" spans="1:47" s="33" customFormat="1" x14ac:dyDescent="0.25">
      <c r="A22" s="4">
        <v>11</v>
      </c>
      <c r="B22" s="10" t="s">
        <v>117</v>
      </c>
      <c r="C22" s="31">
        <f>[12]Sheet1!B$35</f>
        <v>3.44</v>
      </c>
      <c r="D22" s="31">
        <f>[12]Sheet1!C$35</f>
        <v>3.96</v>
      </c>
      <c r="E22" s="32">
        <f t="shared" si="27"/>
        <v>3.7</v>
      </c>
      <c r="F22" s="31">
        <f>[12]Sheet1!E$35</f>
        <v>5.81</v>
      </c>
      <c r="G22" s="31">
        <f>[12]Sheet1!F$35</f>
        <v>6.31</v>
      </c>
      <c r="H22" s="32">
        <f t="shared" si="14"/>
        <v>6.06</v>
      </c>
      <c r="I22" s="31">
        <f>[12]Sheet1!H$35</f>
        <v>3.58</v>
      </c>
      <c r="J22" s="31">
        <f>[12]Sheet1!I$35</f>
        <v>3.98</v>
      </c>
      <c r="K22" s="32">
        <f t="shared" si="15"/>
        <v>3.78</v>
      </c>
      <c r="L22" s="31" t="str">
        <f>[12]Sheet1!K$35</f>
        <v>*</v>
      </c>
      <c r="M22" s="31" t="str">
        <f>[12]Sheet1!L$35</f>
        <v>*</v>
      </c>
      <c r="N22" s="32" t="str">
        <f t="shared" si="16"/>
        <v>*</v>
      </c>
      <c r="O22" s="31">
        <f>[12]Sheet1!N$35</f>
        <v>9.5</v>
      </c>
      <c r="P22" s="31">
        <f>[12]Sheet1!O$35</f>
        <v>10.26</v>
      </c>
      <c r="Q22" s="32">
        <f t="shared" si="17"/>
        <v>9.8800000000000008</v>
      </c>
      <c r="R22" s="31">
        <f>[12]Sheet1!Q$35</f>
        <v>7.6</v>
      </c>
      <c r="S22" s="31">
        <f>[12]Sheet1!R$35</f>
        <v>8.44</v>
      </c>
      <c r="T22" s="32">
        <f t="shared" si="18"/>
        <v>8.02</v>
      </c>
      <c r="U22" s="31" t="str">
        <f>[12]Sheet1!T$35</f>
        <v>*</v>
      </c>
      <c r="V22" s="31" t="str">
        <f>[12]Sheet1!U$35</f>
        <v>*</v>
      </c>
      <c r="W22" s="32" t="str">
        <f t="shared" si="19"/>
        <v>*</v>
      </c>
      <c r="X22" s="31" t="str">
        <f>[12]Sheet1!W$35</f>
        <v>*</v>
      </c>
      <c r="Y22" s="31" t="str">
        <f>[12]Sheet1!X$35</f>
        <v>*</v>
      </c>
      <c r="Z22" s="32" t="str">
        <f t="shared" si="20"/>
        <v>*</v>
      </c>
      <c r="AA22" s="31" t="str">
        <f>[12]Sheet1!Z$35</f>
        <v>*</v>
      </c>
      <c r="AB22" s="31" t="str">
        <f>[12]Sheet1!AA$35</f>
        <v>*</v>
      </c>
      <c r="AC22" s="32" t="str">
        <f t="shared" si="21"/>
        <v>*</v>
      </c>
      <c r="AD22" s="31" t="str">
        <f>[12]Sheet1!AC$35</f>
        <v>*</v>
      </c>
      <c r="AE22" s="31" t="str">
        <f>[12]Sheet1!AD$35</f>
        <v>*</v>
      </c>
      <c r="AF22" s="32" t="str">
        <f t="shared" si="22"/>
        <v>*</v>
      </c>
      <c r="AG22" s="31" t="str">
        <f>[12]Sheet1!AF$35</f>
        <v>*</v>
      </c>
      <c r="AH22" s="31" t="str">
        <f>[12]Sheet1!AG$35</f>
        <v>*</v>
      </c>
      <c r="AI22" s="32" t="str">
        <f t="shared" si="23"/>
        <v>*</v>
      </c>
      <c r="AJ22" s="31" t="str">
        <f>[12]Sheet1!AI$35</f>
        <v>*</v>
      </c>
      <c r="AK22" s="31" t="str">
        <f>[12]Sheet1!AJ$35</f>
        <v>*</v>
      </c>
      <c r="AL22" s="32" t="str">
        <f t="shared" si="24"/>
        <v>*</v>
      </c>
      <c r="AM22" s="31" t="str">
        <f>[12]Sheet1!AL$35</f>
        <v>*</v>
      </c>
      <c r="AN22" s="31" t="str">
        <f>[12]Sheet1!AM$35</f>
        <v>*</v>
      </c>
      <c r="AO22" s="32" t="str">
        <f t="shared" si="25"/>
        <v>*</v>
      </c>
      <c r="AP22" s="31" t="str">
        <f>[12]Sheet1!AO$35</f>
        <v>*</v>
      </c>
      <c r="AQ22" s="31" t="str">
        <f>[12]Sheet1!AP$35</f>
        <v>*</v>
      </c>
      <c r="AR22" s="32" t="str">
        <f t="shared" si="26"/>
        <v>*</v>
      </c>
      <c r="AU22" s="34"/>
    </row>
    <row r="23" spans="1:47" s="33" customFormat="1" x14ac:dyDescent="0.25">
      <c r="A23" s="4">
        <v>12</v>
      </c>
      <c r="B23" s="10" t="s">
        <v>118</v>
      </c>
      <c r="C23" s="31">
        <f>[13]Sheet1!B$35</f>
        <v>8</v>
      </c>
      <c r="D23" s="31">
        <f>[13]Sheet1!C$35</f>
        <v>8.7100000000000009</v>
      </c>
      <c r="E23" s="32">
        <f t="shared" si="27"/>
        <v>8.36</v>
      </c>
      <c r="F23" s="31">
        <f>[13]Sheet1!E$35</f>
        <v>9.6</v>
      </c>
      <c r="G23" s="31">
        <f>[13]Sheet1!F$35</f>
        <v>10.94</v>
      </c>
      <c r="H23" s="32">
        <f t="shared" si="14"/>
        <v>10.27</v>
      </c>
      <c r="I23" s="31">
        <f>[13]Sheet1!H$35</f>
        <v>12</v>
      </c>
      <c r="J23" s="31">
        <f>[13]Sheet1!I$35</f>
        <v>12</v>
      </c>
      <c r="K23" s="32">
        <f t="shared" si="15"/>
        <v>12</v>
      </c>
      <c r="L23" s="31" t="str">
        <f>[13]Sheet1!K$35</f>
        <v>*</v>
      </c>
      <c r="M23" s="31" t="str">
        <f>[13]Sheet1!L$35</f>
        <v>*</v>
      </c>
      <c r="N23" s="32" t="str">
        <f t="shared" si="16"/>
        <v>*</v>
      </c>
      <c r="O23" s="31">
        <f>[13]Sheet1!N$35</f>
        <v>10.38</v>
      </c>
      <c r="P23" s="31">
        <f>[13]Sheet1!O$35</f>
        <v>11.13</v>
      </c>
      <c r="Q23" s="32">
        <f t="shared" si="17"/>
        <v>10.76</v>
      </c>
      <c r="R23" s="31">
        <f>[13]Sheet1!Q$35</f>
        <v>14.52</v>
      </c>
      <c r="S23" s="31">
        <f>[13]Sheet1!R$35</f>
        <v>16.260000000000002</v>
      </c>
      <c r="T23" s="32">
        <f t="shared" si="18"/>
        <v>15.39</v>
      </c>
      <c r="U23" s="31" t="str">
        <f>[13]Sheet1!T$35</f>
        <v>*</v>
      </c>
      <c r="V23" s="31" t="str">
        <f>[13]Sheet1!U$35</f>
        <v>*</v>
      </c>
      <c r="W23" s="32" t="str">
        <f t="shared" si="19"/>
        <v>*</v>
      </c>
      <c r="X23" s="31" t="str">
        <f>[13]Sheet1!W$35</f>
        <v>*</v>
      </c>
      <c r="Y23" s="31" t="str">
        <f>[13]Sheet1!X$35</f>
        <v>*</v>
      </c>
      <c r="Z23" s="32" t="str">
        <f t="shared" si="20"/>
        <v>*</v>
      </c>
      <c r="AA23" s="31" t="str">
        <f>[13]Sheet1!Z$35</f>
        <v>*</v>
      </c>
      <c r="AB23" s="31" t="str">
        <f>[13]Sheet1!AA$35</f>
        <v>*</v>
      </c>
      <c r="AC23" s="32" t="str">
        <f t="shared" si="21"/>
        <v>*</v>
      </c>
      <c r="AD23" s="31" t="str">
        <f>[13]Sheet1!AC$35</f>
        <v>*</v>
      </c>
      <c r="AE23" s="31" t="str">
        <f>[13]Sheet1!AD$35</f>
        <v>*</v>
      </c>
      <c r="AF23" s="32" t="str">
        <f t="shared" si="22"/>
        <v>*</v>
      </c>
      <c r="AG23" s="31" t="str">
        <f>[13]Sheet1!AF$35</f>
        <v>*</v>
      </c>
      <c r="AH23" s="31" t="str">
        <f>[13]Sheet1!AG$35</f>
        <v>*</v>
      </c>
      <c r="AI23" s="32" t="str">
        <f t="shared" si="23"/>
        <v>*</v>
      </c>
      <c r="AJ23" s="31" t="str">
        <f>[13]Sheet1!AI$35</f>
        <v>*</v>
      </c>
      <c r="AK23" s="31" t="str">
        <f>[13]Sheet1!AJ$35</f>
        <v>*</v>
      </c>
      <c r="AL23" s="32" t="str">
        <f t="shared" si="24"/>
        <v>*</v>
      </c>
      <c r="AM23" s="31" t="str">
        <f>[13]Sheet1!AL$35</f>
        <v>*</v>
      </c>
      <c r="AN23" s="31" t="str">
        <f>[13]Sheet1!AM$35</f>
        <v>*</v>
      </c>
      <c r="AO23" s="32" t="str">
        <f t="shared" si="25"/>
        <v>*</v>
      </c>
      <c r="AP23" s="31" t="str">
        <f>[13]Sheet1!AO$35</f>
        <v>*</v>
      </c>
      <c r="AQ23" s="31" t="str">
        <f>[13]Sheet1!AP$35</f>
        <v>*</v>
      </c>
      <c r="AR23" s="32" t="str">
        <f t="shared" si="26"/>
        <v>*</v>
      </c>
      <c r="AU23" s="34"/>
    </row>
    <row r="24" spans="1:47" s="33" customFormat="1" x14ac:dyDescent="0.25">
      <c r="A24" s="4">
        <v>13</v>
      </c>
      <c r="B24" s="10" t="s">
        <v>119</v>
      </c>
      <c r="C24" s="31">
        <f>[14]Sheet1!B$35</f>
        <v>6</v>
      </c>
      <c r="D24" s="31">
        <f>[14]Sheet1!C$35</f>
        <v>7</v>
      </c>
      <c r="E24" s="32">
        <f t="shared" si="27"/>
        <v>6.5</v>
      </c>
      <c r="F24" s="31" t="str">
        <f>[14]Sheet1!E$35</f>
        <v>*</v>
      </c>
      <c r="G24" s="31" t="str">
        <f>[14]Sheet1!F$35</f>
        <v>*</v>
      </c>
      <c r="H24" s="32" t="str">
        <f t="shared" si="14"/>
        <v>*</v>
      </c>
      <c r="I24" s="31" t="str">
        <f>[14]Sheet1!H$35</f>
        <v>*</v>
      </c>
      <c r="J24" s="31" t="str">
        <f>[14]Sheet1!I$35</f>
        <v>*</v>
      </c>
      <c r="K24" s="32" t="str">
        <f t="shared" si="15"/>
        <v>*</v>
      </c>
      <c r="L24" s="31" t="str">
        <f>[14]Sheet1!K$35</f>
        <v>*</v>
      </c>
      <c r="M24" s="31" t="str">
        <f>[14]Sheet1!L$35</f>
        <v>*</v>
      </c>
      <c r="N24" s="32" t="str">
        <f t="shared" si="16"/>
        <v>*</v>
      </c>
      <c r="O24" s="31" t="str">
        <f>[14]Sheet1!N$35</f>
        <v>*</v>
      </c>
      <c r="P24" s="31" t="str">
        <f>[14]Sheet1!O$35</f>
        <v>*</v>
      </c>
      <c r="Q24" s="32" t="str">
        <f t="shared" si="17"/>
        <v>*</v>
      </c>
      <c r="R24" s="31" t="str">
        <f>[14]Sheet1!Q$35</f>
        <v>*</v>
      </c>
      <c r="S24" s="31" t="str">
        <f>[14]Sheet1!R$35</f>
        <v>*</v>
      </c>
      <c r="T24" s="32" t="str">
        <f t="shared" si="18"/>
        <v>*</v>
      </c>
      <c r="U24" s="31" t="str">
        <f>[14]Sheet1!T$35</f>
        <v>*</v>
      </c>
      <c r="V24" s="31" t="str">
        <f>[14]Sheet1!U$35</f>
        <v>*</v>
      </c>
      <c r="W24" s="32" t="str">
        <f t="shared" si="19"/>
        <v>*</v>
      </c>
      <c r="X24" s="31" t="str">
        <f>[14]Sheet1!W$35</f>
        <v>*</v>
      </c>
      <c r="Y24" s="31" t="str">
        <f>[14]Sheet1!X$35</f>
        <v>*</v>
      </c>
      <c r="Z24" s="32" t="str">
        <f t="shared" si="20"/>
        <v>*</v>
      </c>
      <c r="AA24" s="31" t="str">
        <f>[14]Sheet1!Z$35</f>
        <v>*</v>
      </c>
      <c r="AB24" s="31" t="str">
        <f>[14]Sheet1!AA$35</f>
        <v>*</v>
      </c>
      <c r="AC24" s="32" t="str">
        <f t="shared" si="21"/>
        <v>*</v>
      </c>
      <c r="AD24" s="31" t="str">
        <f>[14]Sheet1!AC$35</f>
        <v>*</v>
      </c>
      <c r="AE24" s="31" t="str">
        <f>[14]Sheet1!AD$35</f>
        <v>*</v>
      </c>
      <c r="AF24" s="32" t="str">
        <f t="shared" si="22"/>
        <v>*</v>
      </c>
      <c r="AG24" s="31" t="str">
        <f>[14]Sheet1!AF$35</f>
        <v>*</v>
      </c>
      <c r="AH24" s="31" t="str">
        <f>[14]Sheet1!AG$35</f>
        <v>*</v>
      </c>
      <c r="AI24" s="32" t="str">
        <f t="shared" si="23"/>
        <v>*</v>
      </c>
      <c r="AJ24" s="31" t="str">
        <f>[14]Sheet1!AI$35</f>
        <v>*</v>
      </c>
      <c r="AK24" s="31" t="str">
        <f>[14]Sheet1!AJ$35</f>
        <v>*</v>
      </c>
      <c r="AL24" s="32" t="str">
        <f t="shared" si="24"/>
        <v>*</v>
      </c>
      <c r="AM24" s="31" t="str">
        <f>[14]Sheet1!AL$35</f>
        <v>*</v>
      </c>
      <c r="AN24" s="31" t="str">
        <f>[14]Sheet1!AM$35</f>
        <v>*</v>
      </c>
      <c r="AO24" s="32" t="str">
        <f t="shared" si="25"/>
        <v>*</v>
      </c>
      <c r="AP24" s="31" t="str">
        <f>[14]Sheet1!AO$35</f>
        <v>*</v>
      </c>
      <c r="AQ24" s="31" t="str">
        <f>[14]Sheet1!AP$35</f>
        <v>*</v>
      </c>
      <c r="AR24" s="32" t="str">
        <f t="shared" si="26"/>
        <v>*</v>
      </c>
      <c r="AU24" s="34"/>
    </row>
    <row r="25" spans="1:47" s="28" customFormat="1" ht="15" x14ac:dyDescent="0.25">
      <c r="A25" s="11"/>
      <c r="B25" s="9" t="s">
        <v>27</v>
      </c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U25" s="29"/>
    </row>
    <row r="26" spans="1:47" s="33" customFormat="1" x14ac:dyDescent="0.25">
      <c r="A26" s="4">
        <v>14</v>
      </c>
      <c r="B26" s="10" t="s">
        <v>112</v>
      </c>
      <c r="C26" s="31" t="str">
        <f>[15]Sheet1!B$35</f>
        <v>*</v>
      </c>
      <c r="D26" s="31" t="str">
        <f>[15]Sheet1!C$35</f>
        <v>*</v>
      </c>
      <c r="E26" s="32" t="str">
        <f t="shared" si="27"/>
        <v>*</v>
      </c>
      <c r="F26" s="31" t="str">
        <f>[15]Sheet1!E$35</f>
        <v>*</v>
      </c>
      <c r="G26" s="31" t="str">
        <f>[15]Sheet1!F$35</f>
        <v>*</v>
      </c>
      <c r="H26" s="32" t="str">
        <f t="shared" si="14"/>
        <v>*</v>
      </c>
      <c r="I26" s="31" t="str">
        <f>[15]Sheet1!H$35</f>
        <v>*</v>
      </c>
      <c r="J26" s="31" t="str">
        <f>[15]Sheet1!I$35</f>
        <v>*</v>
      </c>
      <c r="K26" s="32" t="str">
        <f t="shared" si="15"/>
        <v>*</v>
      </c>
      <c r="L26" s="31" t="str">
        <f>[15]Sheet1!K$35</f>
        <v>*</v>
      </c>
      <c r="M26" s="31" t="str">
        <f>[15]Sheet1!L$35</f>
        <v>*</v>
      </c>
      <c r="N26" s="32" t="str">
        <f t="shared" si="16"/>
        <v>*</v>
      </c>
      <c r="O26" s="31" t="str">
        <f>[15]Sheet1!N$35</f>
        <v>*</v>
      </c>
      <c r="P26" s="31" t="str">
        <f>[15]Sheet1!O$35</f>
        <v>*</v>
      </c>
      <c r="Q26" s="32" t="str">
        <f t="shared" si="17"/>
        <v>*</v>
      </c>
      <c r="R26" s="31" t="str">
        <f>[15]Sheet1!Q$35</f>
        <v>*</v>
      </c>
      <c r="S26" s="31" t="str">
        <f>[15]Sheet1!R$35</f>
        <v>*</v>
      </c>
      <c r="T26" s="32" t="str">
        <f t="shared" si="18"/>
        <v>*</v>
      </c>
      <c r="U26" s="31" t="str">
        <f>[15]Sheet1!T$35</f>
        <v>*</v>
      </c>
      <c r="V26" s="31" t="str">
        <f>[15]Sheet1!U$35</f>
        <v>*</v>
      </c>
      <c r="W26" s="32" t="str">
        <f t="shared" si="19"/>
        <v>*</v>
      </c>
      <c r="X26" s="31" t="str">
        <f>[15]Sheet1!W$35</f>
        <v>*</v>
      </c>
      <c r="Y26" s="31" t="str">
        <f>[15]Sheet1!X$35</f>
        <v>*</v>
      </c>
      <c r="Z26" s="32" t="str">
        <f t="shared" si="20"/>
        <v>*</v>
      </c>
      <c r="AA26" s="31" t="str">
        <f>[15]Sheet1!Z$35</f>
        <v>*</v>
      </c>
      <c r="AB26" s="31" t="str">
        <f>[15]Sheet1!AA$35</f>
        <v>*</v>
      </c>
      <c r="AC26" s="32" t="str">
        <f t="shared" si="21"/>
        <v>*</v>
      </c>
      <c r="AD26" s="31" t="str">
        <f>[15]Sheet1!AC$35</f>
        <v>*</v>
      </c>
      <c r="AE26" s="31" t="str">
        <f>[15]Sheet1!AD$35</f>
        <v>*</v>
      </c>
      <c r="AF26" s="32" t="str">
        <f t="shared" si="22"/>
        <v>*</v>
      </c>
      <c r="AG26" s="31" t="str">
        <f>[15]Sheet1!AF$35</f>
        <v>*</v>
      </c>
      <c r="AH26" s="31" t="str">
        <f>[15]Sheet1!AG$35</f>
        <v>*</v>
      </c>
      <c r="AI26" s="32" t="str">
        <f t="shared" si="23"/>
        <v>*</v>
      </c>
      <c r="AJ26" s="31" t="str">
        <f>[15]Sheet1!AI$35</f>
        <v>*</v>
      </c>
      <c r="AK26" s="31" t="str">
        <f>[15]Sheet1!AJ$35</f>
        <v>*</v>
      </c>
      <c r="AL26" s="32" t="str">
        <f t="shared" si="24"/>
        <v>*</v>
      </c>
      <c r="AM26" s="31" t="str">
        <f>[15]Sheet1!AL$35</f>
        <v>*</v>
      </c>
      <c r="AN26" s="31" t="str">
        <f>[15]Sheet1!AM$35</f>
        <v>*</v>
      </c>
      <c r="AO26" s="32" t="str">
        <f t="shared" si="25"/>
        <v>*</v>
      </c>
      <c r="AP26" s="31" t="str">
        <f>[15]Sheet1!AO$35</f>
        <v>*</v>
      </c>
      <c r="AQ26" s="31" t="str">
        <f>[15]Sheet1!AP$35</f>
        <v>*</v>
      </c>
      <c r="AR26" s="32" t="str">
        <f t="shared" si="26"/>
        <v>*</v>
      </c>
      <c r="AU26" s="34"/>
    </row>
    <row r="27" spans="1:47" s="28" customFormat="1" ht="15" x14ac:dyDescent="0.25">
      <c r="A27" s="11"/>
      <c r="B27" s="9" t="s">
        <v>28</v>
      </c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U27" s="29"/>
    </row>
    <row r="28" spans="1:47" s="33" customFormat="1" x14ac:dyDescent="0.25">
      <c r="A28" s="4">
        <v>15</v>
      </c>
      <c r="B28" s="10" t="s">
        <v>111</v>
      </c>
      <c r="C28" s="31">
        <f>[16]Sheet1!B$35</f>
        <v>9.56</v>
      </c>
      <c r="D28" s="31">
        <f>[16]Sheet1!C$35</f>
        <v>10.76</v>
      </c>
      <c r="E28" s="32">
        <f t="shared" si="27"/>
        <v>10.16</v>
      </c>
      <c r="F28" s="31">
        <f>[16]Sheet1!E$35</f>
        <v>10.92</v>
      </c>
      <c r="G28" s="31">
        <f>[16]Sheet1!F$35</f>
        <v>13.92</v>
      </c>
      <c r="H28" s="32">
        <f t="shared" si="14"/>
        <v>12.42</v>
      </c>
      <c r="I28" s="31">
        <f>[16]Sheet1!H$35</f>
        <v>8.4</v>
      </c>
      <c r="J28" s="31">
        <f>[16]Sheet1!I$35</f>
        <v>8.4</v>
      </c>
      <c r="K28" s="32">
        <f t="shared" si="15"/>
        <v>8.4</v>
      </c>
      <c r="L28" s="31">
        <f>[16]Sheet1!K$35</f>
        <v>10.8</v>
      </c>
      <c r="M28" s="31">
        <f>[16]Sheet1!L$35</f>
        <v>10.8</v>
      </c>
      <c r="N28" s="32">
        <f t="shared" si="16"/>
        <v>10.8</v>
      </c>
      <c r="O28" s="31">
        <f>[16]Sheet1!N$35</f>
        <v>18.600000000000001</v>
      </c>
      <c r="P28" s="31">
        <f>[16]Sheet1!O$35</f>
        <v>18.8</v>
      </c>
      <c r="Q28" s="32">
        <f t="shared" si="17"/>
        <v>18.7</v>
      </c>
      <c r="R28" s="31">
        <f>[16]Sheet1!Q$35</f>
        <v>18.18</v>
      </c>
      <c r="S28" s="31">
        <f>[16]Sheet1!R$35</f>
        <v>18.95</v>
      </c>
      <c r="T28" s="32">
        <f t="shared" si="18"/>
        <v>18.57</v>
      </c>
      <c r="U28" s="31" t="str">
        <f>[16]Sheet1!T$35</f>
        <v>*</v>
      </c>
      <c r="V28" s="31" t="str">
        <f>[16]Sheet1!U$35</f>
        <v>*</v>
      </c>
      <c r="W28" s="32" t="str">
        <f t="shared" si="19"/>
        <v>*</v>
      </c>
      <c r="X28" s="31" t="str">
        <f>[16]Sheet1!W$35</f>
        <v>*</v>
      </c>
      <c r="Y28" s="31" t="str">
        <f>[16]Sheet1!X$35</f>
        <v>*</v>
      </c>
      <c r="Z28" s="32" t="str">
        <f t="shared" si="20"/>
        <v>*</v>
      </c>
      <c r="AA28" s="31" t="str">
        <f>[16]Sheet1!Z$35</f>
        <v>*</v>
      </c>
      <c r="AB28" s="31" t="str">
        <f>[16]Sheet1!AA$35</f>
        <v>*</v>
      </c>
      <c r="AC28" s="32" t="str">
        <f t="shared" si="21"/>
        <v>*</v>
      </c>
      <c r="AD28" s="31" t="str">
        <f>[16]Sheet1!AC$35</f>
        <v>*</v>
      </c>
      <c r="AE28" s="31" t="str">
        <f>[16]Sheet1!AD$35</f>
        <v>*</v>
      </c>
      <c r="AF28" s="32" t="str">
        <f t="shared" si="22"/>
        <v>*</v>
      </c>
      <c r="AG28" s="31" t="str">
        <f>[16]Sheet1!AF$35</f>
        <v>*</v>
      </c>
      <c r="AH28" s="31" t="str">
        <f>[16]Sheet1!AG$35</f>
        <v>*</v>
      </c>
      <c r="AI28" s="32" t="str">
        <f t="shared" si="23"/>
        <v>*</v>
      </c>
      <c r="AJ28" s="31" t="str">
        <f>[16]Sheet1!AI$35</f>
        <v>*</v>
      </c>
      <c r="AK28" s="31" t="str">
        <f>[16]Sheet1!AJ$35</f>
        <v>*</v>
      </c>
      <c r="AL28" s="32" t="str">
        <f t="shared" si="24"/>
        <v>*</v>
      </c>
      <c r="AM28" s="31" t="str">
        <f>[16]Sheet1!AL$35</f>
        <v>*</v>
      </c>
      <c r="AN28" s="31" t="str">
        <f>[16]Sheet1!AM$35</f>
        <v>*</v>
      </c>
      <c r="AO28" s="32" t="str">
        <f t="shared" si="25"/>
        <v>*</v>
      </c>
      <c r="AP28" s="31" t="str">
        <f>[16]Sheet1!AO$35</f>
        <v>*</v>
      </c>
      <c r="AQ28" s="31" t="str">
        <f>[16]Sheet1!AP$35</f>
        <v>*</v>
      </c>
      <c r="AR28" s="32" t="str">
        <f t="shared" si="26"/>
        <v>*</v>
      </c>
      <c r="AU28" s="34"/>
    </row>
    <row r="29" spans="1:47" s="28" customFormat="1" ht="25.5" x14ac:dyDescent="0.25">
      <c r="A29" s="11"/>
      <c r="B29" s="9" t="s">
        <v>29</v>
      </c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U29" s="29"/>
    </row>
    <row r="30" spans="1:47" s="33" customFormat="1" ht="25.5" x14ac:dyDescent="0.25">
      <c r="A30" s="4">
        <v>16</v>
      </c>
      <c r="B30" s="10" t="s">
        <v>110</v>
      </c>
      <c r="C30" s="31" t="str">
        <f>[17]Sheet1!B$35</f>
        <v>*</v>
      </c>
      <c r="D30" s="31" t="str">
        <f>[17]Sheet1!C$35</f>
        <v>*</v>
      </c>
      <c r="E30" s="32" t="str">
        <f t="shared" si="27"/>
        <v>*</v>
      </c>
      <c r="F30" s="31" t="str">
        <f>[17]Sheet1!E$35</f>
        <v>*</v>
      </c>
      <c r="G30" s="31" t="str">
        <f>[17]Sheet1!F$35</f>
        <v>*</v>
      </c>
      <c r="H30" s="32" t="str">
        <f t="shared" si="14"/>
        <v>*</v>
      </c>
      <c r="I30" s="31" t="str">
        <f>[17]Sheet1!H$35</f>
        <v>*</v>
      </c>
      <c r="J30" s="31" t="str">
        <f>[17]Sheet1!I$35</f>
        <v>*</v>
      </c>
      <c r="K30" s="32" t="str">
        <f t="shared" si="15"/>
        <v>*</v>
      </c>
      <c r="L30" s="31" t="str">
        <f>[17]Sheet1!K$35</f>
        <v>*</v>
      </c>
      <c r="M30" s="31" t="str">
        <f>[17]Sheet1!L$35</f>
        <v>*</v>
      </c>
      <c r="N30" s="32" t="str">
        <f t="shared" si="16"/>
        <v>*</v>
      </c>
      <c r="O30" s="31" t="str">
        <f>[17]Sheet1!N$35</f>
        <v>*</v>
      </c>
      <c r="P30" s="31" t="str">
        <f>[17]Sheet1!O$35</f>
        <v>*</v>
      </c>
      <c r="Q30" s="32" t="str">
        <f t="shared" si="17"/>
        <v>*</v>
      </c>
      <c r="R30" s="31" t="str">
        <f>[17]Sheet1!Q$35</f>
        <v>*</v>
      </c>
      <c r="S30" s="31" t="str">
        <f>[17]Sheet1!R$35</f>
        <v>*</v>
      </c>
      <c r="T30" s="32" t="str">
        <f t="shared" si="18"/>
        <v>*</v>
      </c>
      <c r="U30" s="31" t="str">
        <f>[17]Sheet1!T$35</f>
        <v>*</v>
      </c>
      <c r="V30" s="31" t="str">
        <f>[17]Sheet1!U$35</f>
        <v>*</v>
      </c>
      <c r="W30" s="32" t="str">
        <f t="shared" si="19"/>
        <v>*</v>
      </c>
      <c r="X30" s="31" t="str">
        <f>[17]Sheet1!W$35</f>
        <v>*</v>
      </c>
      <c r="Y30" s="31" t="str">
        <f>[17]Sheet1!X$35</f>
        <v>*</v>
      </c>
      <c r="Z30" s="32" t="str">
        <f t="shared" si="20"/>
        <v>*</v>
      </c>
      <c r="AA30" s="31" t="str">
        <f>[17]Sheet1!Z$35</f>
        <v>*</v>
      </c>
      <c r="AB30" s="31" t="str">
        <f>[17]Sheet1!AA$35</f>
        <v>*</v>
      </c>
      <c r="AC30" s="32" t="str">
        <f t="shared" si="21"/>
        <v>*</v>
      </c>
      <c r="AD30" s="31" t="str">
        <f>[17]Sheet1!AC$35</f>
        <v>*</v>
      </c>
      <c r="AE30" s="31" t="str">
        <f>[17]Sheet1!AD$35</f>
        <v>*</v>
      </c>
      <c r="AF30" s="32" t="str">
        <f t="shared" si="22"/>
        <v>*</v>
      </c>
      <c r="AG30" s="31" t="str">
        <f>[17]Sheet1!AF$35</f>
        <v>*</v>
      </c>
      <c r="AH30" s="31" t="str">
        <f>[17]Sheet1!AG$35</f>
        <v>*</v>
      </c>
      <c r="AI30" s="32" t="str">
        <f t="shared" si="23"/>
        <v>*</v>
      </c>
      <c r="AJ30" s="31" t="str">
        <f>[17]Sheet1!AI$35</f>
        <v>*</v>
      </c>
      <c r="AK30" s="31" t="str">
        <f>[17]Sheet1!AJ$35</f>
        <v>*</v>
      </c>
      <c r="AL30" s="32" t="str">
        <f t="shared" si="24"/>
        <v>*</v>
      </c>
      <c r="AM30" s="31" t="str">
        <f>[17]Sheet1!AL$35</f>
        <v>*</v>
      </c>
      <c r="AN30" s="31" t="str">
        <f>[17]Sheet1!AM$35</f>
        <v>*</v>
      </c>
      <c r="AO30" s="32" t="str">
        <f t="shared" si="25"/>
        <v>*</v>
      </c>
      <c r="AP30" s="31" t="str">
        <f>[17]Sheet1!AO$35</f>
        <v>*</v>
      </c>
      <c r="AQ30" s="31" t="str">
        <f>[17]Sheet1!AP$35</f>
        <v>*</v>
      </c>
      <c r="AR30" s="32" t="str">
        <f t="shared" si="26"/>
        <v>*</v>
      </c>
      <c r="AU30" s="34"/>
    </row>
    <row r="31" spans="1:47" s="28" customFormat="1" ht="15" x14ac:dyDescent="0.25">
      <c r="A31" s="11"/>
      <c r="B31" s="9" t="s">
        <v>30</v>
      </c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U31" s="29"/>
    </row>
    <row r="32" spans="1:47" s="33" customFormat="1" x14ac:dyDescent="0.25">
      <c r="A32" s="4">
        <v>17</v>
      </c>
      <c r="B32" s="10" t="s">
        <v>109</v>
      </c>
      <c r="C32" s="31">
        <f>[18]Sheet1!B$35</f>
        <v>12.9</v>
      </c>
      <c r="D32" s="31">
        <f>[18]Sheet1!C$35</f>
        <v>13.33</v>
      </c>
      <c r="E32" s="32">
        <f t="shared" si="27"/>
        <v>13.12</v>
      </c>
      <c r="F32" s="31">
        <f>[18]Sheet1!E$35</f>
        <v>11.25</v>
      </c>
      <c r="G32" s="31">
        <f>[18]Sheet1!F$35</f>
        <v>12.05</v>
      </c>
      <c r="H32" s="32">
        <f t="shared" si="14"/>
        <v>11.65</v>
      </c>
      <c r="I32" s="31" t="str">
        <f>[18]Sheet1!H$35</f>
        <v>*</v>
      </c>
      <c r="J32" s="31" t="str">
        <f>[18]Sheet1!I$35</f>
        <v>*</v>
      </c>
      <c r="K32" s="32" t="str">
        <f t="shared" si="15"/>
        <v>*</v>
      </c>
      <c r="L32" s="31" t="str">
        <f>[18]Sheet1!K$35</f>
        <v>*</v>
      </c>
      <c r="M32" s="31" t="str">
        <f>[18]Sheet1!L$35</f>
        <v>*</v>
      </c>
      <c r="N32" s="32" t="str">
        <f t="shared" si="16"/>
        <v>*</v>
      </c>
      <c r="O32" s="31">
        <f>[18]Sheet1!N$35</f>
        <v>20.22</v>
      </c>
      <c r="P32" s="31">
        <f>[18]Sheet1!O$35</f>
        <v>20.72</v>
      </c>
      <c r="Q32" s="32">
        <f t="shared" si="17"/>
        <v>20.47</v>
      </c>
      <c r="R32" s="31" t="str">
        <f>[18]Sheet1!Q$35</f>
        <v>*</v>
      </c>
      <c r="S32" s="31" t="str">
        <f>[18]Sheet1!R$35</f>
        <v>*</v>
      </c>
      <c r="T32" s="32" t="str">
        <f t="shared" si="18"/>
        <v>*</v>
      </c>
      <c r="U32" s="31" t="str">
        <f>[18]Sheet1!T$35</f>
        <v>*</v>
      </c>
      <c r="V32" s="31" t="str">
        <f>[18]Sheet1!U$35</f>
        <v>*</v>
      </c>
      <c r="W32" s="32" t="str">
        <f t="shared" si="19"/>
        <v>*</v>
      </c>
      <c r="X32" s="31" t="str">
        <f>[18]Sheet1!W$35</f>
        <v>*</v>
      </c>
      <c r="Y32" s="31" t="str">
        <f>[18]Sheet1!X$35</f>
        <v>*</v>
      </c>
      <c r="Z32" s="32" t="str">
        <f t="shared" si="20"/>
        <v>*</v>
      </c>
      <c r="AA32" s="31" t="str">
        <f>[18]Sheet1!Z$35</f>
        <v>*</v>
      </c>
      <c r="AB32" s="31" t="str">
        <f>[18]Sheet1!AA$35</f>
        <v>*</v>
      </c>
      <c r="AC32" s="32" t="str">
        <f t="shared" si="21"/>
        <v>*</v>
      </c>
      <c r="AD32" s="31" t="str">
        <f>[18]Sheet1!AC$35</f>
        <v>*</v>
      </c>
      <c r="AE32" s="31" t="str">
        <f>[18]Sheet1!AD$35</f>
        <v>*</v>
      </c>
      <c r="AF32" s="32" t="str">
        <f t="shared" si="22"/>
        <v>*</v>
      </c>
      <c r="AG32" s="31" t="str">
        <f>[18]Sheet1!AF$35</f>
        <v>*</v>
      </c>
      <c r="AH32" s="31" t="str">
        <f>[18]Sheet1!AG$35</f>
        <v>*</v>
      </c>
      <c r="AI32" s="32" t="str">
        <f t="shared" si="23"/>
        <v>*</v>
      </c>
      <c r="AJ32" s="31" t="str">
        <f>[18]Sheet1!AI$35</f>
        <v>*</v>
      </c>
      <c r="AK32" s="31" t="str">
        <f>[18]Sheet1!AJ$35</f>
        <v>*</v>
      </c>
      <c r="AL32" s="32" t="str">
        <f t="shared" si="24"/>
        <v>*</v>
      </c>
      <c r="AM32" s="31" t="str">
        <f>[18]Sheet1!AL$35</f>
        <v>*</v>
      </c>
      <c r="AN32" s="31" t="str">
        <f>[18]Sheet1!AM$35</f>
        <v>*</v>
      </c>
      <c r="AO32" s="32" t="str">
        <f t="shared" si="25"/>
        <v>*</v>
      </c>
      <c r="AP32" s="31" t="str">
        <f>[18]Sheet1!AO$35</f>
        <v>*</v>
      </c>
      <c r="AQ32" s="31" t="str">
        <f>[18]Sheet1!AP$35</f>
        <v>*</v>
      </c>
      <c r="AR32" s="32" t="str">
        <f t="shared" si="26"/>
        <v>*</v>
      </c>
      <c r="AU32" s="34"/>
    </row>
    <row r="33" spans="1:47" s="28" customFormat="1" ht="15" x14ac:dyDescent="0.25">
      <c r="A33" s="11"/>
      <c r="B33" s="9" t="s">
        <v>31</v>
      </c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U33" s="29"/>
    </row>
    <row r="34" spans="1:47" s="33" customFormat="1" x14ac:dyDescent="0.25">
      <c r="A34" s="4">
        <v>18</v>
      </c>
      <c r="B34" s="10" t="s">
        <v>108</v>
      </c>
      <c r="C34" s="31" t="str">
        <f>[19]Sheet1!B$35</f>
        <v>*</v>
      </c>
      <c r="D34" s="31" t="str">
        <f>[19]Sheet1!C$35</f>
        <v>*</v>
      </c>
      <c r="E34" s="32" t="str">
        <f t="shared" si="27"/>
        <v>*</v>
      </c>
      <c r="F34" s="31">
        <f>[19]Sheet1!E$35</f>
        <v>3.5</v>
      </c>
      <c r="G34" s="31">
        <f>[19]Sheet1!F$35</f>
        <v>4</v>
      </c>
      <c r="H34" s="32">
        <f t="shared" si="14"/>
        <v>3.75</v>
      </c>
      <c r="I34" s="31">
        <f>[19]Sheet1!H$35</f>
        <v>5.3</v>
      </c>
      <c r="J34" s="31">
        <f>[19]Sheet1!I$35</f>
        <v>8.6</v>
      </c>
      <c r="K34" s="32">
        <f t="shared" si="15"/>
        <v>6.95</v>
      </c>
      <c r="L34" s="31">
        <f>[19]Sheet1!K$35</f>
        <v>4.5</v>
      </c>
      <c r="M34" s="31">
        <f>[19]Sheet1!L$35</f>
        <v>4.8</v>
      </c>
      <c r="N34" s="32">
        <f t="shared" si="16"/>
        <v>4.6500000000000004</v>
      </c>
      <c r="O34" s="31">
        <f>[19]Sheet1!N$35</f>
        <v>7.74</v>
      </c>
      <c r="P34" s="31">
        <f>[19]Sheet1!O$35</f>
        <v>10.61</v>
      </c>
      <c r="Q34" s="32">
        <f t="shared" si="17"/>
        <v>9.18</v>
      </c>
      <c r="R34" s="31" t="str">
        <f>[19]Sheet1!Q$35</f>
        <v>*</v>
      </c>
      <c r="S34" s="31" t="str">
        <f>[19]Sheet1!R$35</f>
        <v>*</v>
      </c>
      <c r="T34" s="32" t="str">
        <f t="shared" si="18"/>
        <v>*</v>
      </c>
      <c r="U34" s="31" t="str">
        <f>[19]Sheet1!T$35</f>
        <v>*</v>
      </c>
      <c r="V34" s="31" t="str">
        <f>[19]Sheet1!U$35</f>
        <v>*</v>
      </c>
      <c r="W34" s="32" t="str">
        <f t="shared" si="19"/>
        <v>*</v>
      </c>
      <c r="X34" s="31" t="str">
        <f>[19]Sheet1!W$35</f>
        <v>*</v>
      </c>
      <c r="Y34" s="31" t="str">
        <f>[19]Sheet1!X$35</f>
        <v>*</v>
      </c>
      <c r="Z34" s="32" t="str">
        <f t="shared" si="20"/>
        <v>*</v>
      </c>
      <c r="AA34" s="31" t="str">
        <f>[19]Sheet1!Z$35</f>
        <v>*</v>
      </c>
      <c r="AB34" s="31" t="str">
        <f>[19]Sheet1!AA$35</f>
        <v>*</v>
      </c>
      <c r="AC34" s="32" t="str">
        <f t="shared" si="21"/>
        <v>*</v>
      </c>
      <c r="AD34" s="31" t="str">
        <f>[19]Sheet1!AC$35</f>
        <v>*</v>
      </c>
      <c r="AE34" s="31" t="str">
        <f>[19]Sheet1!AD$35</f>
        <v>*</v>
      </c>
      <c r="AF34" s="32" t="str">
        <f t="shared" si="22"/>
        <v>*</v>
      </c>
      <c r="AG34" s="31" t="str">
        <f>[19]Sheet1!AF$35</f>
        <v>*</v>
      </c>
      <c r="AH34" s="31" t="str">
        <f>[19]Sheet1!AG$35</f>
        <v>*</v>
      </c>
      <c r="AI34" s="32" t="str">
        <f t="shared" si="23"/>
        <v>*</v>
      </c>
      <c r="AJ34" s="31" t="str">
        <f>[19]Sheet1!AI$35</f>
        <v>*</v>
      </c>
      <c r="AK34" s="31" t="str">
        <f>[19]Sheet1!AJ$35</f>
        <v>*</v>
      </c>
      <c r="AL34" s="32" t="str">
        <f t="shared" si="24"/>
        <v>*</v>
      </c>
      <c r="AM34" s="31" t="str">
        <f>[19]Sheet1!AL$35</f>
        <v>*</v>
      </c>
      <c r="AN34" s="31" t="str">
        <f>[19]Sheet1!AM$35</f>
        <v>*</v>
      </c>
      <c r="AO34" s="32" t="str">
        <f t="shared" si="25"/>
        <v>*</v>
      </c>
      <c r="AP34" s="31" t="str">
        <f>[19]Sheet1!AO$35</f>
        <v>*</v>
      </c>
      <c r="AQ34" s="31" t="str">
        <f>[19]Sheet1!AP$35</f>
        <v>*</v>
      </c>
      <c r="AR34" s="32" t="str">
        <f t="shared" si="26"/>
        <v>*</v>
      </c>
      <c r="AU34" s="34"/>
    </row>
    <row r="35" spans="1:47" s="28" customFormat="1" ht="15" x14ac:dyDescent="0.25">
      <c r="A35" s="11"/>
      <c r="B35" s="9" t="s">
        <v>32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U35" s="29"/>
    </row>
    <row r="36" spans="1:47" s="33" customFormat="1" ht="25.5" x14ac:dyDescent="0.25">
      <c r="A36" s="4">
        <v>19</v>
      </c>
      <c r="B36" s="10" t="s">
        <v>106</v>
      </c>
      <c r="C36" s="31">
        <f>[20]Sheet1!B$35</f>
        <v>7.52</v>
      </c>
      <c r="D36" s="31">
        <f>[20]Sheet1!C$35</f>
        <v>8.6300000000000008</v>
      </c>
      <c r="E36" s="32">
        <f t="shared" si="27"/>
        <v>8.08</v>
      </c>
      <c r="F36" s="31">
        <f>[20]Sheet1!E$35</f>
        <v>9.6</v>
      </c>
      <c r="G36" s="31">
        <f>[20]Sheet1!F$35</f>
        <v>10.6</v>
      </c>
      <c r="H36" s="32">
        <f t="shared" si="14"/>
        <v>10.1</v>
      </c>
      <c r="I36" s="31">
        <f>[20]Sheet1!H$35</f>
        <v>9.5</v>
      </c>
      <c r="J36" s="31">
        <f>[20]Sheet1!I$35</f>
        <v>10.5</v>
      </c>
      <c r="K36" s="32">
        <f t="shared" si="15"/>
        <v>10</v>
      </c>
      <c r="L36" s="31">
        <f>[20]Sheet1!K$35</f>
        <v>8.3800000000000008</v>
      </c>
      <c r="M36" s="31">
        <f>[20]Sheet1!L$35</f>
        <v>9</v>
      </c>
      <c r="N36" s="32">
        <f t="shared" si="16"/>
        <v>8.69</v>
      </c>
      <c r="O36" s="31">
        <f>[20]Sheet1!N$35</f>
        <v>9.08</v>
      </c>
      <c r="P36" s="31">
        <f>[20]Sheet1!O$35</f>
        <v>10.58</v>
      </c>
      <c r="Q36" s="32">
        <f t="shared" si="17"/>
        <v>9.83</v>
      </c>
      <c r="R36" s="31" t="str">
        <f>[20]Sheet1!Q$35</f>
        <v>*</v>
      </c>
      <c r="S36" s="31" t="str">
        <f>[20]Sheet1!R$35</f>
        <v>*</v>
      </c>
      <c r="T36" s="32" t="str">
        <f t="shared" si="18"/>
        <v>*</v>
      </c>
      <c r="U36" s="31" t="str">
        <f>[20]Sheet1!T$35</f>
        <v>*</v>
      </c>
      <c r="V36" s="31" t="str">
        <f>[20]Sheet1!U$35</f>
        <v>*</v>
      </c>
      <c r="W36" s="32" t="str">
        <f t="shared" si="19"/>
        <v>*</v>
      </c>
      <c r="X36" s="31" t="str">
        <f>[20]Sheet1!W$35</f>
        <v>*</v>
      </c>
      <c r="Y36" s="31" t="str">
        <f>[20]Sheet1!X$35</f>
        <v>*</v>
      </c>
      <c r="Z36" s="32" t="str">
        <f t="shared" si="20"/>
        <v>*</v>
      </c>
      <c r="AA36" s="31" t="str">
        <f>[20]Sheet1!Z$35</f>
        <v>*</v>
      </c>
      <c r="AB36" s="31" t="str">
        <f>[20]Sheet1!AA$35</f>
        <v>*</v>
      </c>
      <c r="AC36" s="32" t="str">
        <f t="shared" si="21"/>
        <v>*</v>
      </c>
      <c r="AD36" s="31" t="str">
        <f>[20]Sheet1!AC$35</f>
        <v>*</v>
      </c>
      <c r="AE36" s="31" t="str">
        <f>[20]Sheet1!AD$35</f>
        <v>*</v>
      </c>
      <c r="AF36" s="32" t="str">
        <f t="shared" si="22"/>
        <v>*</v>
      </c>
      <c r="AG36" s="31" t="str">
        <f>[20]Sheet1!AF$35</f>
        <v>*</v>
      </c>
      <c r="AH36" s="31" t="str">
        <f>[20]Sheet1!AG$35</f>
        <v>*</v>
      </c>
      <c r="AI36" s="32" t="str">
        <f t="shared" si="23"/>
        <v>*</v>
      </c>
      <c r="AJ36" s="31" t="str">
        <f>[20]Sheet1!AI$35</f>
        <v>*</v>
      </c>
      <c r="AK36" s="31" t="str">
        <f>[20]Sheet1!AJ$35</f>
        <v>*</v>
      </c>
      <c r="AL36" s="32" t="str">
        <f t="shared" si="24"/>
        <v>*</v>
      </c>
      <c r="AM36" s="31" t="str">
        <f>[20]Sheet1!AL$35</f>
        <v>*</v>
      </c>
      <c r="AN36" s="31" t="str">
        <f>[20]Sheet1!AM$35</f>
        <v>*</v>
      </c>
      <c r="AO36" s="32" t="str">
        <f t="shared" si="25"/>
        <v>*</v>
      </c>
      <c r="AP36" s="31" t="str">
        <f>[20]Sheet1!AO$35</f>
        <v>*</v>
      </c>
      <c r="AQ36" s="31" t="str">
        <f>[20]Sheet1!AP$35</f>
        <v>*</v>
      </c>
      <c r="AR36" s="32" t="str">
        <f t="shared" si="26"/>
        <v>*</v>
      </c>
      <c r="AU36" s="34"/>
    </row>
    <row r="37" spans="1:47" s="33" customFormat="1" x14ac:dyDescent="0.25">
      <c r="A37" s="4">
        <v>20</v>
      </c>
      <c r="B37" s="10" t="s">
        <v>107</v>
      </c>
      <c r="C37" s="31" t="str">
        <f>[21]Sheet1!B$35</f>
        <v>*</v>
      </c>
      <c r="D37" s="31" t="str">
        <f>[21]Sheet1!C$35</f>
        <v>*</v>
      </c>
      <c r="E37" s="32" t="str">
        <f t="shared" si="27"/>
        <v>*</v>
      </c>
      <c r="F37" s="31">
        <f>[21]Sheet1!E$35</f>
        <v>20.6</v>
      </c>
      <c r="G37" s="31">
        <f>[21]Sheet1!F$35</f>
        <v>22.58</v>
      </c>
      <c r="H37" s="32">
        <f t="shared" si="14"/>
        <v>21.59</v>
      </c>
      <c r="I37" s="31" t="str">
        <f>[21]Sheet1!H$35</f>
        <v>*</v>
      </c>
      <c r="J37" s="31" t="str">
        <f>[21]Sheet1!I$35</f>
        <v>*</v>
      </c>
      <c r="K37" s="32" t="str">
        <f t="shared" si="15"/>
        <v>*</v>
      </c>
      <c r="L37" s="31">
        <f>[21]Sheet1!K$35</f>
        <v>4.5</v>
      </c>
      <c r="M37" s="31">
        <f>[21]Sheet1!L$35</f>
        <v>5</v>
      </c>
      <c r="N37" s="32">
        <f t="shared" si="16"/>
        <v>4.75</v>
      </c>
      <c r="O37" s="31">
        <f>[21]Sheet1!N$35</f>
        <v>22.1</v>
      </c>
      <c r="P37" s="31">
        <f>[21]Sheet1!O$35</f>
        <v>25.4</v>
      </c>
      <c r="Q37" s="32">
        <f t="shared" si="17"/>
        <v>23.75</v>
      </c>
      <c r="R37" s="31" t="str">
        <f>[21]Sheet1!Q$35</f>
        <v>*</v>
      </c>
      <c r="S37" s="31" t="str">
        <f>[21]Sheet1!R$35</f>
        <v>*</v>
      </c>
      <c r="T37" s="32" t="str">
        <f t="shared" si="18"/>
        <v>*</v>
      </c>
      <c r="U37" s="31" t="str">
        <f>[21]Sheet1!T$35</f>
        <v>*</v>
      </c>
      <c r="V37" s="31" t="str">
        <f>[21]Sheet1!U$35</f>
        <v>*</v>
      </c>
      <c r="W37" s="32" t="str">
        <f t="shared" si="19"/>
        <v>*</v>
      </c>
      <c r="X37" s="31" t="str">
        <f>[21]Sheet1!W$35</f>
        <v>*</v>
      </c>
      <c r="Y37" s="31" t="str">
        <f>[21]Sheet1!X$35</f>
        <v>*</v>
      </c>
      <c r="Z37" s="32" t="str">
        <f t="shared" si="20"/>
        <v>*</v>
      </c>
      <c r="AA37" s="31" t="str">
        <f>[21]Sheet1!Z$35</f>
        <v>*</v>
      </c>
      <c r="AB37" s="31" t="str">
        <f>[21]Sheet1!AA$35</f>
        <v>*</v>
      </c>
      <c r="AC37" s="32" t="str">
        <f t="shared" si="21"/>
        <v>*</v>
      </c>
      <c r="AD37" s="31" t="str">
        <f>[21]Sheet1!AC$35</f>
        <v>*</v>
      </c>
      <c r="AE37" s="31" t="str">
        <f>[21]Sheet1!AD$35</f>
        <v>*</v>
      </c>
      <c r="AF37" s="32" t="str">
        <f t="shared" si="22"/>
        <v>*</v>
      </c>
      <c r="AG37" s="31" t="str">
        <f>[21]Sheet1!AF$35</f>
        <v>*</v>
      </c>
      <c r="AH37" s="31" t="str">
        <f>[21]Sheet1!AG$35</f>
        <v>*</v>
      </c>
      <c r="AI37" s="32" t="str">
        <f t="shared" si="23"/>
        <v>*</v>
      </c>
      <c r="AJ37" s="31" t="str">
        <f>[21]Sheet1!AI$35</f>
        <v>*</v>
      </c>
      <c r="AK37" s="31" t="str">
        <f>[21]Sheet1!AJ$35</f>
        <v>*</v>
      </c>
      <c r="AL37" s="32" t="str">
        <f t="shared" si="24"/>
        <v>*</v>
      </c>
      <c r="AM37" s="31" t="str">
        <f>[21]Sheet1!AL$35</f>
        <v>*</v>
      </c>
      <c r="AN37" s="31" t="str">
        <f>[21]Sheet1!AM$35</f>
        <v>*</v>
      </c>
      <c r="AO37" s="32" t="str">
        <f t="shared" si="25"/>
        <v>*</v>
      </c>
      <c r="AP37" s="31" t="str">
        <f>[21]Sheet1!AO$35</f>
        <v>*</v>
      </c>
      <c r="AQ37" s="31" t="str">
        <f>[21]Sheet1!AP$35</f>
        <v>*</v>
      </c>
      <c r="AR37" s="32" t="str">
        <f t="shared" si="26"/>
        <v>*</v>
      </c>
      <c r="AU37" s="34"/>
    </row>
    <row r="38" spans="1:47" s="28" customFormat="1" ht="15" x14ac:dyDescent="0.25">
      <c r="A38" s="11"/>
      <c r="B38" s="9" t="s">
        <v>33</v>
      </c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U38" s="29"/>
    </row>
    <row r="39" spans="1:47" s="33" customFormat="1" x14ac:dyDescent="0.25">
      <c r="A39" s="4">
        <v>21</v>
      </c>
      <c r="B39" s="10" t="s">
        <v>105</v>
      </c>
      <c r="C39" s="31" t="str">
        <f>[22]Sheet1!B$35</f>
        <v>*</v>
      </c>
      <c r="D39" s="31" t="str">
        <f>[22]Sheet1!C$35</f>
        <v>*</v>
      </c>
      <c r="E39" s="32" t="str">
        <f t="shared" si="27"/>
        <v>*</v>
      </c>
      <c r="F39" s="31">
        <f>[22]Sheet1!E$35</f>
        <v>36</v>
      </c>
      <c r="G39" s="31">
        <f>[22]Sheet1!F$35</f>
        <v>38</v>
      </c>
      <c r="H39" s="32">
        <f t="shared" si="14"/>
        <v>37</v>
      </c>
      <c r="I39" s="31" t="str">
        <f>[22]Sheet1!H$35</f>
        <v>*</v>
      </c>
      <c r="J39" s="31" t="str">
        <f>[22]Sheet1!I$35</f>
        <v>*</v>
      </c>
      <c r="K39" s="32" t="str">
        <f t="shared" si="15"/>
        <v>*</v>
      </c>
      <c r="L39" s="31" t="str">
        <f>[22]Sheet1!K$35</f>
        <v>*</v>
      </c>
      <c r="M39" s="31" t="str">
        <f>[22]Sheet1!L$35</f>
        <v>*</v>
      </c>
      <c r="N39" s="32" t="str">
        <f t="shared" si="16"/>
        <v>*</v>
      </c>
      <c r="O39" s="31" t="str">
        <f>[22]Sheet1!N$35</f>
        <v>*</v>
      </c>
      <c r="P39" s="31" t="str">
        <f>[22]Sheet1!O$35</f>
        <v>*</v>
      </c>
      <c r="Q39" s="32" t="str">
        <f t="shared" si="17"/>
        <v>*</v>
      </c>
      <c r="R39" s="31" t="str">
        <f>[22]Sheet1!Q$35</f>
        <v>*</v>
      </c>
      <c r="S39" s="31" t="str">
        <f>[22]Sheet1!R$35</f>
        <v>*</v>
      </c>
      <c r="T39" s="32" t="str">
        <f t="shared" si="18"/>
        <v>*</v>
      </c>
      <c r="U39" s="31" t="str">
        <f>[22]Sheet1!T$35</f>
        <v>*</v>
      </c>
      <c r="V39" s="31" t="str">
        <f>[22]Sheet1!U$35</f>
        <v>*</v>
      </c>
      <c r="W39" s="32" t="str">
        <f t="shared" si="19"/>
        <v>*</v>
      </c>
      <c r="X39" s="31" t="str">
        <f>[22]Sheet1!W$35</f>
        <v>*</v>
      </c>
      <c r="Y39" s="31" t="str">
        <f>[22]Sheet1!X$35</f>
        <v>*</v>
      </c>
      <c r="Z39" s="32" t="str">
        <f t="shared" si="20"/>
        <v>*</v>
      </c>
      <c r="AA39" s="31" t="str">
        <f>[22]Sheet1!Z$35</f>
        <v>*</v>
      </c>
      <c r="AB39" s="31" t="str">
        <f>[22]Sheet1!AA$35</f>
        <v>*</v>
      </c>
      <c r="AC39" s="32" t="str">
        <f t="shared" si="21"/>
        <v>*</v>
      </c>
      <c r="AD39" s="31" t="str">
        <f>[22]Sheet1!AC$35</f>
        <v>*</v>
      </c>
      <c r="AE39" s="31" t="str">
        <f>[22]Sheet1!AD$35</f>
        <v>*</v>
      </c>
      <c r="AF39" s="32" t="str">
        <f t="shared" si="22"/>
        <v>*</v>
      </c>
      <c r="AG39" s="31" t="str">
        <f>[22]Sheet1!AF$35</f>
        <v>*</v>
      </c>
      <c r="AH39" s="31" t="str">
        <f>[22]Sheet1!AG$35</f>
        <v>*</v>
      </c>
      <c r="AI39" s="32" t="str">
        <f t="shared" si="23"/>
        <v>*</v>
      </c>
      <c r="AJ39" s="31" t="str">
        <f>[22]Sheet1!AI$35</f>
        <v>*</v>
      </c>
      <c r="AK39" s="31" t="str">
        <f>[22]Sheet1!AJ$35</f>
        <v>*</v>
      </c>
      <c r="AL39" s="32" t="str">
        <f t="shared" si="24"/>
        <v>*</v>
      </c>
      <c r="AM39" s="31" t="str">
        <f>[22]Sheet1!AL$35</f>
        <v>*</v>
      </c>
      <c r="AN39" s="31" t="str">
        <f>[22]Sheet1!AM$35</f>
        <v>*</v>
      </c>
      <c r="AO39" s="32" t="str">
        <f t="shared" si="25"/>
        <v>*</v>
      </c>
      <c r="AP39" s="31" t="str">
        <f>[22]Sheet1!AO$35</f>
        <v>*</v>
      </c>
      <c r="AQ39" s="31" t="str">
        <f>[22]Sheet1!AP$35</f>
        <v>*</v>
      </c>
      <c r="AR39" s="32" t="str">
        <f t="shared" si="26"/>
        <v>*</v>
      </c>
      <c r="AU39" s="34"/>
    </row>
    <row r="40" spans="1:47" s="28" customFormat="1" ht="15" x14ac:dyDescent="0.25">
      <c r="A40" s="11"/>
      <c r="B40" s="9" t="s">
        <v>34</v>
      </c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U40" s="29"/>
    </row>
    <row r="41" spans="1:47" s="33" customFormat="1" ht="25.5" x14ac:dyDescent="0.25">
      <c r="A41" s="4">
        <v>22</v>
      </c>
      <c r="B41" s="10" t="s">
        <v>126</v>
      </c>
      <c r="C41" s="31">
        <f>[23]Sheet1!B$35</f>
        <v>8.39</v>
      </c>
      <c r="D41" s="31">
        <f>[23]Sheet1!C$35</f>
        <v>9.4</v>
      </c>
      <c r="E41" s="32">
        <f t="shared" si="27"/>
        <v>8.9</v>
      </c>
      <c r="F41" s="31">
        <f>[23]Sheet1!E$35</f>
        <v>11</v>
      </c>
      <c r="G41" s="31">
        <f>[23]Sheet1!F$35</f>
        <v>12</v>
      </c>
      <c r="H41" s="32">
        <f t="shared" si="14"/>
        <v>11.5</v>
      </c>
      <c r="I41" s="31">
        <f>[23]Sheet1!H$35</f>
        <v>10.85</v>
      </c>
      <c r="J41" s="31">
        <f>[23]Sheet1!I$35</f>
        <v>10.85</v>
      </c>
      <c r="K41" s="32">
        <f t="shared" si="15"/>
        <v>10.85</v>
      </c>
      <c r="L41" s="31">
        <f>[23]Sheet1!K$35</f>
        <v>8.5</v>
      </c>
      <c r="M41" s="31">
        <f>[23]Sheet1!L$35</f>
        <v>9</v>
      </c>
      <c r="N41" s="32">
        <f t="shared" si="16"/>
        <v>8.75</v>
      </c>
      <c r="O41" s="31">
        <f>[23]Sheet1!N$35</f>
        <v>13.06</v>
      </c>
      <c r="P41" s="31">
        <f>[23]Sheet1!O$35</f>
        <v>16.079999999999998</v>
      </c>
      <c r="Q41" s="32">
        <f t="shared" si="17"/>
        <v>14.57</v>
      </c>
      <c r="R41" s="31" t="str">
        <f>[23]Sheet1!Q$35</f>
        <v>*</v>
      </c>
      <c r="S41" s="31" t="str">
        <f>[23]Sheet1!R$35</f>
        <v>*</v>
      </c>
      <c r="T41" s="32" t="str">
        <f t="shared" si="18"/>
        <v>*</v>
      </c>
      <c r="U41" s="31" t="str">
        <f>[23]Sheet1!T$35</f>
        <v>*</v>
      </c>
      <c r="V41" s="31" t="str">
        <f>[23]Sheet1!U$35</f>
        <v>*</v>
      </c>
      <c r="W41" s="32" t="str">
        <f t="shared" si="19"/>
        <v>*</v>
      </c>
      <c r="X41" s="31" t="str">
        <f>[23]Sheet1!W$35</f>
        <v>*</v>
      </c>
      <c r="Y41" s="31" t="str">
        <f>[23]Sheet1!X$35</f>
        <v>*</v>
      </c>
      <c r="Z41" s="32" t="str">
        <f t="shared" si="20"/>
        <v>*</v>
      </c>
      <c r="AA41" s="31" t="str">
        <f>[23]Sheet1!Z$35</f>
        <v>*</v>
      </c>
      <c r="AB41" s="31" t="str">
        <f>[23]Sheet1!AA$35</f>
        <v>*</v>
      </c>
      <c r="AC41" s="32" t="str">
        <f t="shared" si="21"/>
        <v>*</v>
      </c>
      <c r="AD41" s="31" t="str">
        <f>[23]Sheet1!AC$35</f>
        <v>*</v>
      </c>
      <c r="AE41" s="31" t="str">
        <f>[23]Sheet1!AD$35</f>
        <v>*</v>
      </c>
      <c r="AF41" s="32" t="str">
        <f t="shared" si="22"/>
        <v>*</v>
      </c>
      <c r="AG41" s="31" t="str">
        <f>[23]Sheet1!AF$35</f>
        <v>*</v>
      </c>
      <c r="AH41" s="31" t="str">
        <f>[23]Sheet1!AG$35</f>
        <v>*</v>
      </c>
      <c r="AI41" s="32" t="str">
        <f t="shared" si="23"/>
        <v>*</v>
      </c>
      <c r="AJ41" s="31" t="str">
        <f>[23]Sheet1!AI$35</f>
        <v>*</v>
      </c>
      <c r="AK41" s="31" t="str">
        <f>[23]Sheet1!AJ$35</f>
        <v>*</v>
      </c>
      <c r="AL41" s="32" t="str">
        <f t="shared" si="24"/>
        <v>*</v>
      </c>
      <c r="AM41" s="31" t="str">
        <f>[23]Sheet1!AL$35</f>
        <v>*</v>
      </c>
      <c r="AN41" s="31" t="str">
        <f>[23]Sheet1!AM$35</f>
        <v>*</v>
      </c>
      <c r="AO41" s="32" t="str">
        <f t="shared" si="25"/>
        <v>*</v>
      </c>
      <c r="AP41" s="31" t="str">
        <f>[23]Sheet1!AO$35</f>
        <v>*</v>
      </c>
      <c r="AQ41" s="31" t="str">
        <f>[23]Sheet1!AP$35</f>
        <v>*</v>
      </c>
      <c r="AR41" s="32" t="str">
        <f t="shared" si="26"/>
        <v>*</v>
      </c>
      <c r="AU41" s="34"/>
    </row>
    <row r="42" spans="1:47" s="28" customFormat="1" ht="15" x14ac:dyDescent="0.25">
      <c r="A42" s="12"/>
      <c r="B42" s="7" t="s">
        <v>35</v>
      </c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U42" s="29"/>
    </row>
    <row r="43" spans="1:47" s="28" customFormat="1" ht="15" x14ac:dyDescent="0.25">
      <c r="A43" s="11"/>
      <c r="B43" s="9" t="s">
        <v>36</v>
      </c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U43" s="29"/>
    </row>
    <row r="44" spans="1:47" s="33" customFormat="1" x14ac:dyDescent="0.25">
      <c r="A44" s="4">
        <v>23</v>
      </c>
      <c r="B44" s="10" t="s">
        <v>100</v>
      </c>
      <c r="C44" s="31" t="str">
        <f>[24]Sheet1!B$35</f>
        <v>*</v>
      </c>
      <c r="D44" s="31" t="str">
        <f>[24]Sheet1!C$35</f>
        <v>*</v>
      </c>
      <c r="E44" s="32" t="str">
        <f t="shared" si="27"/>
        <v>*</v>
      </c>
      <c r="F44" s="31">
        <f>[24]Sheet1!E$35</f>
        <v>13</v>
      </c>
      <c r="G44" s="31">
        <f>[24]Sheet1!F$35</f>
        <v>14</v>
      </c>
      <c r="H44" s="32">
        <f t="shared" si="14"/>
        <v>13.5</v>
      </c>
      <c r="I44" s="31" t="str">
        <f>[24]Sheet1!H$35</f>
        <v>*</v>
      </c>
      <c r="J44" s="31" t="str">
        <f>[24]Sheet1!I$35</f>
        <v>*</v>
      </c>
      <c r="K44" s="32" t="str">
        <f t="shared" si="15"/>
        <v>*</v>
      </c>
      <c r="L44" s="31" t="str">
        <f>[24]Sheet1!K$35</f>
        <v>*</v>
      </c>
      <c r="M44" s="31" t="str">
        <f>[24]Sheet1!L$35</f>
        <v>*</v>
      </c>
      <c r="N44" s="32" t="str">
        <f t="shared" si="16"/>
        <v>*</v>
      </c>
      <c r="O44" s="31" t="str">
        <f>[24]Sheet1!N$35</f>
        <v>*</v>
      </c>
      <c r="P44" s="31" t="str">
        <f>[24]Sheet1!O$35</f>
        <v>*</v>
      </c>
      <c r="Q44" s="32" t="str">
        <f t="shared" si="17"/>
        <v>*</v>
      </c>
      <c r="R44" s="31" t="str">
        <f>[24]Sheet1!Q$35</f>
        <v>*</v>
      </c>
      <c r="S44" s="31" t="str">
        <f>[24]Sheet1!R$35</f>
        <v>*</v>
      </c>
      <c r="T44" s="32" t="str">
        <f t="shared" si="18"/>
        <v>*</v>
      </c>
      <c r="U44" s="31" t="str">
        <f>[24]Sheet1!T$35</f>
        <v>*</v>
      </c>
      <c r="V44" s="31" t="str">
        <f>[24]Sheet1!U$35</f>
        <v>*</v>
      </c>
      <c r="W44" s="32" t="str">
        <f t="shared" si="19"/>
        <v>*</v>
      </c>
      <c r="X44" s="31" t="str">
        <f>[24]Sheet1!W$35</f>
        <v>*</v>
      </c>
      <c r="Y44" s="31" t="str">
        <f>[24]Sheet1!X$35</f>
        <v>*</v>
      </c>
      <c r="Z44" s="32" t="str">
        <f t="shared" si="20"/>
        <v>*</v>
      </c>
      <c r="AA44" s="31" t="str">
        <f>[24]Sheet1!Z$35</f>
        <v>*</v>
      </c>
      <c r="AB44" s="31" t="str">
        <f>[24]Sheet1!AA$35</f>
        <v>*</v>
      </c>
      <c r="AC44" s="32" t="str">
        <f t="shared" si="21"/>
        <v>*</v>
      </c>
      <c r="AD44" s="31" t="str">
        <f>[24]Sheet1!AC$35</f>
        <v>*</v>
      </c>
      <c r="AE44" s="31" t="str">
        <f>[24]Sheet1!AD$35</f>
        <v>*</v>
      </c>
      <c r="AF44" s="32" t="str">
        <f t="shared" si="22"/>
        <v>*</v>
      </c>
      <c r="AG44" s="31" t="str">
        <f>[24]Sheet1!AF$35</f>
        <v>*</v>
      </c>
      <c r="AH44" s="31" t="str">
        <f>[24]Sheet1!AG$35</f>
        <v>*</v>
      </c>
      <c r="AI44" s="32" t="str">
        <f t="shared" si="23"/>
        <v>*</v>
      </c>
      <c r="AJ44" s="31" t="str">
        <f>[24]Sheet1!AI$35</f>
        <v>*</v>
      </c>
      <c r="AK44" s="31" t="str">
        <f>[24]Sheet1!AJ$35</f>
        <v>*</v>
      </c>
      <c r="AL44" s="32" t="str">
        <f t="shared" si="24"/>
        <v>*</v>
      </c>
      <c r="AM44" s="31" t="str">
        <f>[24]Sheet1!AL$35</f>
        <v>*</v>
      </c>
      <c r="AN44" s="31" t="str">
        <f>[24]Sheet1!AM$35</f>
        <v>*</v>
      </c>
      <c r="AO44" s="32" t="str">
        <f t="shared" si="25"/>
        <v>*</v>
      </c>
      <c r="AP44" s="31" t="str">
        <f>[24]Sheet1!AO$35</f>
        <v>*</v>
      </c>
      <c r="AQ44" s="31" t="str">
        <f>[24]Sheet1!AP$35</f>
        <v>*</v>
      </c>
      <c r="AR44" s="32" t="str">
        <f t="shared" si="26"/>
        <v>*</v>
      </c>
      <c r="AU44" s="34"/>
    </row>
    <row r="45" spans="1:47" s="33" customFormat="1" x14ac:dyDescent="0.25">
      <c r="A45" s="4">
        <v>24</v>
      </c>
      <c r="B45" s="10" t="s">
        <v>101</v>
      </c>
      <c r="C45" s="31" t="str">
        <f>[25]Sheet1!B$35</f>
        <v>*</v>
      </c>
      <c r="D45" s="31" t="str">
        <f>[25]Sheet1!C$35</f>
        <v>*</v>
      </c>
      <c r="E45" s="32" t="str">
        <f t="shared" si="27"/>
        <v>*</v>
      </c>
      <c r="F45" s="31" t="str">
        <f>[25]Sheet1!E$35</f>
        <v>*</v>
      </c>
      <c r="G45" s="31" t="str">
        <f>[25]Sheet1!F$35</f>
        <v>*</v>
      </c>
      <c r="H45" s="32" t="str">
        <f t="shared" si="14"/>
        <v>*</v>
      </c>
      <c r="I45" s="31" t="str">
        <f>[25]Sheet1!H$35</f>
        <v>*</v>
      </c>
      <c r="J45" s="31" t="str">
        <f>[25]Sheet1!I$35</f>
        <v>*</v>
      </c>
      <c r="K45" s="32" t="str">
        <f t="shared" si="15"/>
        <v>*</v>
      </c>
      <c r="L45" s="31" t="str">
        <f>[25]Sheet1!K$35</f>
        <v>*</v>
      </c>
      <c r="M45" s="31" t="str">
        <f>[25]Sheet1!L$35</f>
        <v>*</v>
      </c>
      <c r="N45" s="32" t="str">
        <f t="shared" si="16"/>
        <v>*</v>
      </c>
      <c r="O45" s="31" t="str">
        <f>[25]Sheet1!N$35</f>
        <v>*</v>
      </c>
      <c r="P45" s="31" t="str">
        <f>[25]Sheet1!O$35</f>
        <v>*</v>
      </c>
      <c r="Q45" s="32" t="str">
        <f t="shared" si="17"/>
        <v>*</v>
      </c>
      <c r="R45" s="31" t="str">
        <f>[25]Sheet1!Q$35</f>
        <v>*</v>
      </c>
      <c r="S45" s="31" t="str">
        <f>[25]Sheet1!R$35</f>
        <v>*</v>
      </c>
      <c r="T45" s="32" t="str">
        <f t="shared" si="18"/>
        <v>*</v>
      </c>
      <c r="U45" s="31" t="str">
        <f>[25]Sheet1!T$35</f>
        <v>*</v>
      </c>
      <c r="V45" s="31" t="str">
        <f>[25]Sheet1!U$35</f>
        <v>*</v>
      </c>
      <c r="W45" s="32" t="str">
        <f t="shared" si="19"/>
        <v>*</v>
      </c>
      <c r="X45" s="31" t="str">
        <f>[25]Sheet1!W$35</f>
        <v>*</v>
      </c>
      <c r="Y45" s="31" t="str">
        <f>[25]Sheet1!X$35</f>
        <v>*</v>
      </c>
      <c r="Z45" s="32" t="str">
        <f t="shared" si="20"/>
        <v>*</v>
      </c>
      <c r="AA45" s="31" t="str">
        <f>[25]Sheet1!Z$35</f>
        <v>*</v>
      </c>
      <c r="AB45" s="31" t="str">
        <f>[25]Sheet1!AA$35</f>
        <v>*</v>
      </c>
      <c r="AC45" s="32" t="str">
        <f t="shared" si="21"/>
        <v>*</v>
      </c>
      <c r="AD45" s="31" t="str">
        <f>[25]Sheet1!AC$35</f>
        <v>*</v>
      </c>
      <c r="AE45" s="31" t="str">
        <f>[25]Sheet1!AD$35</f>
        <v>*</v>
      </c>
      <c r="AF45" s="32" t="str">
        <f t="shared" si="22"/>
        <v>*</v>
      </c>
      <c r="AG45" s="31" t="str">
        <f>[25]Sheet1!AF$35</f>
        <v>*</v>
      </c>
      <c r="AH45" s="31" t="str">
        <f>[25]Sheet1!AG$35</f>
        <v>*</v>
      </c>
      <c r="AI45" s="32" t="str">
        <f t="shared" si="23"/>
        <v>*</v>
      </c>
      <c r="AJ45" s="31" t="str">
        <f>[25]Sheet1!AI$35</f>
        <v>*</v>
      </c>
      <c r="AK45" s="31" t="str">
        <f>[25]Sheet1!AJ$35</f>
        <v>*</v>
      </c>
      <c r="AL45" s="32" t="str">
        <f t="shared" si="24"/>
        <v>*</v>
      </c>
      <c r="AM45" s="31" t="str">
        <f>[25]Sheet1!AL$35</f>
        <v>*</v>
      </c>
      <c r="AN45" s="31" t="str">
        <f>[25]Sheet1!AM$35</f>
        <v>*</v>
      </c>
      <c r="AO45" s="32" t="str">
        <f t="shared" si="25"/>
        <v>*</v>
      </c>
      <c r="AP45" s="31" t="str">
        <f>[25]Sheet1!AO$35</f>
        <v>*</v>
      </c>
      <c r="AQ45" s="31" t="str">
        <f>[25]Sheet1!AP$35</f>
        <v>*</v>
      </c>
      <c r="AR45" s="32" t="str">
        <f t="shared" si="26"/>
        <v>*</v>
      </c>
      <c r="AU45" s="34"/>
    </row>
    <row r="46" spans="1:47" s="33" customFormat="1" x14ac:dyDescent="0.25">
      <c r="A46" s="4">
        <v>25</v>
      </c>
      <c r="B46" s="10" t="s">
        <v>102</v>
      </c>
      <c r="C46" s="31">
        <f>[26]Sheet1!B$35</f>
        <v>18.100000000000001</v>
      </c>
      <c r="D46" s="31">
        <f>[26]Sheet1!C$35</f>
        <v>18.850000000000001</v>
      </c>
      <c r="E46" s="32">
        <f t="shared" si="27"/>
        <v>18.48</v>
      </c>
      <c r="F46" s="31" t="str">
        <f>[26]Sheet1!E$35</f>
        <v>*</v>
      </c>
      <c r="G46" s="31" t="str">
        <f>[26]Sheet1!F$35</f>
        <v>*</v>
      </c>
      <c r="H46" s="32" t="str">
        <f t="shared" si="14"/>
        <v>*</v>
      </c>
      <c r="I46" s="31" t="str">
        <f>[26]Sheet1!H$35</f>
        <v>*</v>
      </c>
      <c r="J46" s="31" t="str">
        <f>[26]Sheet1!I$35</f>
        <v>*</v>
      </c>
      <c r="K46" s="32" t="str">
        <f t="shared" si="15"/>
        <v>*</v>
      </c>
      <c r="L46" s="31" t="str">
        <f>[26]Sheet1!K$35</f>
        <v>*</v>
      </c>
      <c r="M46" s="31" t="str">
        <f>[26]Sheet1!L$35</f>
        <v>*</v>
      </c>
      <c r="N46" s="32" t="str">
        <f t="shared" si="16"/>
        <v>*</v>
      </c>
      <c r="O46" s="31" t="str">
        <f>[26]Sheet1!N$35</f>
        <v>*</v>
      </c>
      <c r="P46" s="31" t="str">
        <f>[26]Sheet1!O$35</f>
        <v>*</v>
      </c>
      <c r="Q46" s="32" t="str">
        <f t="shared" si="17"/>
        <v>*</v>
      </c>
      <c r="R46" s="31">
        <f>[26]Sheet1!Q$35</f>
        <v>32</v>
      </c>
      <c r="S46" s="31">
        <f>[26]Sheet1!R$35</f>
        <v>32.729999999999997</v>
      </c>
      <c r="T46" s="32">
        <f t="shared" si="18"/>
        <v>32.369999999999997</v>
      </c>
      <c r="U46" s="31" t="str">
        <f>[26]Sheet1!T$35</f>
        <v>*</v>
      </c>
      <c r="V46" s="31" t="str">
        <f>[26]Sheet1!U$35</f>
        <v>*</v>
      </c>
      <c r="W46" s="32" t="str">
        <f t="shared" si="19"/>
        <v>*</v>
      </c>
      <c r="X46" s="31" t="str">
        <f>[26]Sheet1!W$35</f>
        <v>*</v>
      </c>
      <c r="Y46" s="31" t="str">
        <f>[26]Sheet1!X$35</f>
        <v>*</v>
      </c>
      <c r="Z46" s="32" t="str">
        <f t="shared" si="20"/>
        <v>*</v>
      </c>
      <c r="AA46" s="31" t="str">
        <f>[26]Sheet1!Z$35</f>
        <v>*</v>
      </c>
      <c r="AB46" s="31" t="str">
        <f>[26]Sheet1!AA$35</f>
        <v>*</v>
      </c>
      <c r="AC46" s="32" t="str">
        <f t="shared" si="21"/>
        <v>*</v>
      </c>
      <c r="AD46" s="31" t="str">
        <f>[26]Sheet1!AC$35</f>
        <v>*</v>
      </c>
      <c r="AE46" s="31" t="str">
        <f>[26]Sheet1!AD$35</f>
        <v>*</v>
      </c>
      <c r="AF46" s="32" t="str">
        <f t="shared" si="22"/>
        <v>*</v>
      </c>
      <c r="AG46" s="31">
        <f>[26]Sheet1!AF$35</f>
        <v>1872</v>
      </c>
      <c r="AH46" s="31">
        <f>[26]Sheet1!AG$35</f>
        <v>1872</v>
      </c>
      <c r="AI46" s="32">
        <f t="shared" si="23"/>
        <v>1872</v>
      </c>
      <c r="AJ46" s="31" t="str">
        <f>[26]Sheet1!AI$35</f>
        <v>*</v>
      </c>
      <c r="AK46" s="31" t="str">
        <f>[26]Sheet1!AJ$35</f>
        <v>*</v>
      </c>
      <c r="AL46" s="32" t="str">
        <f t="shared" si="24"/>
        <v>*</v>
      </c>
      <c r="AM46" s="31" t="str">
        <f>[26]Sheet1!AL$35</f>
        <v>*</v>
      </c>
      <c r="AN46" s="31" t="str">
        <f>[26]Sheet1!AM$35</f>
        <v>*</v>
      </c>
      <c r="AO46" s="32" t="str">
        <f t="shared" si="25"/>
        <v>*</v>
      </c>
      <c r="AP46" s="31" t="str">
        <f>[26]Sheet1!AO$35</f>
        <v>*</v>
      </c>
      <c r="AQ46" s="31" t="str">
        <f>[26]Sheet1!AP$35</f>
        <v>*</v>
      </c>
      <c r="AR46" s="32" t="str">
        <f t="shared" si="26"/>
        <v>*</v>
      </c>
      <c r="AU46" s="34"/>
    </row>
    <row r="47" spans="1:47" s="33" customFormat="1" x14ac:dyDescent="0.25">
      <c r="A47" s="4">
        <v>26</v>
      </c>
      <c r="B47" s="10" t="s">
        <v>103</v>
      </c>
      <c r="C47" s="31" t="str">
        <f>[27]Sheet1!B$35</f>
        <v>*</v>
      </c>
      <c r="D47" s="31" t="str">
        <f>[27]Sheet1!C$35</f>
        <v>*</v>
      </c>
      <c r="E47" s="32" t="str">
        <f t="shared" si="27"/>
        <v>*</v>
      </c>
      <c r="F47" s="31" t="str">
        <f>[27]Sheet1!E$35</f>
        <v>*</v>
      </c>
      <c r="G47" s="31" t="str">
        <f>[27]Sheet1!F$35</f>
        <v>*</v>
      </c>
      <c r="H47" s="32" t="str">
        <f t="shared" si="14"/>
        <v>*</v>
      </c>
      <c r="I47" s="31" t="str">
        <f>[27]Sheet1!H$35</f>
        <v>*</v>
      </c>
      <c r="J47" s="31" t="str">
        <f>[27]Sheet1!I$35</f>
        <v>*</v>
      </c>
      <c r="K47" s="32" t="str">
        <f t="shared" si="15"/>
        <v>*</v>
      </c>
      <c r="L47" s="31" t="str">
        <f>[27]Sheet1!K$35</f>
        <v>*</v>
      </c>
      <c r="M47" s="31" t="str">
        <f>[27]Sheet1!L$35</f>
        <v>*</v>
      </c>
      <c r="N47" s="32" t="str">
        <f t="shared" si="16"/>
        <v>*</v>
      </c>
      <c r="O47" s="31" t="str">
        <f>[27]Sheet1!N$35</f>
        <v>*</v>
      </c>
      <c r="P47" s="31" t="str">
        <f>[27]Sheet1!O$35</f>
        <v>*</v>
      </c>
      <c r="Q47" s="32" t="str">
        <f t="shared" si="17"/>
        <v>*</v>
      </c>
      <c r="R47" s="31" t="str">
        <f>[27]Sheet1!Q$35</f>
        <v>*</v>
      </c>
      <c r="S47" s="31" t="str">
        <f>[27]Sheet1!R$35</f>
        <v>*</v>
      </c>
      <c r="T47" s="32" t="str">
        <f t="shared" si="18"/>
        <v>*</v>
      </c>
      <c r="U47" s="31" t="str">
        <f>[27]Sheet1!T$35</f>
        <v>*</v>
      </c>
      <c r="V47" s="31" t="str">
        <f>[27]Sheet1!U$35</f>
        <v>*</v>
      </c>
      <c r="W47" s="32" t="str">
        <f t="shared" si="19"/>
        <v>*</v>
      </c>
      <c r="X47" s="31" t="str">
        <f>[27]Sheet1!W$35</f>
        <v>*</v>
      </c>
      <c r="Y47" s="31" t="str">
        <f>[27]Sheet1!X$35</f>
        <v>*</v>
      </c>
      <c r="Z47" s="32" t="str">
        <f t="shared" si="20"/>
        <v>*</v>
      </c>
      <c r="AA47" s="31" t="str">
        <f>[27]Sheet1!Z$35</f>
        <v>*</v>
      </c>
      <c r="AB47" s="31" t="str">
        <f>[27]Sheet1!AA$35</f>
        <v>*</v>
      </c>
      <c r="AC47" s="32" t="str">
        <f t="shared" si="21"/>
        <v>*</v>
      </c>
      <c r="AD47" s="31" t="str">
        <f>[27]Sheet1!AC$35</f>
        <v>*</v>
      </c>
      <c r="AE47" s="31" t="str">
        <f>[27]Sheet1!AD$35</f>
        <v>*</v>
      </c>
      <c r="AF47" s="32" t="str">
        <f t="shared" si="22"/>
        <v>*</v>
      </c>
      <c r="AG47" s="31" t="str">
        <f>[27]Sheet1!AF$35</f>
        <v>*</v>
      </c>
      <c r="AH47" s="31" t="str">
        <f>[27]Sheet1!AG$35</f>
        <v>*</v>
      </c>
      <c r="AI47" s="32" t="str">
        <f t="shared" si="23"/>
        <v>*</v>
      </c>
      <c r="AJ47" s="31" t="str">
        <f>[27]Sheet1!AI$35</f>
        <v>*</v>
      </c>
      <c r="AK47" s="31" t="str">
        <f>[27]Sheet1!AJ$35</f>
        <v>*</v>
      </c>
      <c r="AL47" s="32" t="str">
        <f t="shared" si="24"/>
        <v>*</v>
      </c>
      <c r="AM47" s="31" t="str">
        <f>[27]Sheet1!AL$35</f>
        <v>*</v>
      </c>
      <c r="AN47" s="31" t="str">
        <f>[27]Sheet1!AM$35</f>
        <v>*</v>
      </c>
      <c r="AO47" s="32" t="str">
        <f t="shared" si="25"/>
        <v>*</v>
      </c>
      <c r="AP47" s="31" t="str">
        <f>[27]Sheet1!AO$35</f>
        <v>*</v>
      </c>
      <c r="AQ47" s="31" t="str">
        <f>[27]Sheet1!AP$35</f>
        <v>*</v>
      </c>
      <c r="AR47" s="32" t="str">
        <f t="shared" si="26"/>
        <v>*</v>
      </c>
      <c r="AU47" s="34"/>
    </row>
    <row r="48" spans="1:47" s="33" customFormat="1" x14ac:dyDescent="0.25">
      <c r="A48" s="4">
        <v>27</v>
      </c>
      <c r="B48" s="10" t="s">
        <v>104</v>
      </c>
      <c r="C48" s="31">
        <f>[28]Sheet1!B$35</f>
        <v>7</v>
      </c>
      <c r="D48" s="31">
        <f>[28]Sheet1!C$35</f>
        <v>7</v>
      </c>
      <c r="E48" s="32">
        <f t="shared" si="27"/>
        <v>7</v>
      </c>
      <c r="F48" s="31">
        <f>[28]Sheet1!E$35</f>
        <v>7</v>
      </c>
      <c r="G48" s="31">
        <f>[28]Sheet1!F$35</f>
        <v>7.5</v>
      </c>
      <c r="H48" s="32">
        <f t="shared" si="14"/>
        <v>7.25</v>
      </c>
      <c r="I48" s="31" t="str">
        <f>[28]Sheet1!H$35</f>
        <v>*</v>
      </c>
      <c r="J48" s="31" t="str">
        <f>[28]Sheet1!I$35</f>
        <v>*</v>
      </c>
      <c r="K48" s="32" t="str">
        <f t="shared" si="15"/>
        <v>*</v>
      </c>
      <c r="L48" s="31" t="str">
        <f>[28]Sheet1!K$35</f>
        <v>*</v>
      </c>
      <c r="M48" s="31" t="str">
        <f>[28]Sheet1!L$35</f>
        <v>*</v>
      </c>
      <c r="N48" s="32" t="str">
        <f t="shared" si="16"/>
        <v>*</v>
      </c>
      <c r="O48" s="31" t="str">
        <f>[28]Sheet1!N$35</f>
        <v>*</v>
      </c>
      <c r="P48" s="31" t="str">
        <f>[28]Sheet1!O$35</f>
        <v>*</v>
      </c>
      <c r="Q48" s="32" t="str">
        <f t="shared" si="17"/>
        <v>*</v>
      </c>
      <c r="R48" s="31" t="str">
        <f>[28]Sheet1!Q$35</f>
        <v>*</v>
      </c>
      <c r="S48" s="31" t="str">
        <f>[28]Sheet1!R$35</f>
        <v>*</v>
      </c>
      <c r="T48" s="32" t="str">
        <f t="shared" si="18"/>
        <v>*</v>
      </c>
      <c r="U48" s="31" t="str">
        <f>[28]Sheet1!T$35</f>
        <v>*</v>
      </c>
      <c r="V48" s="31" t="str">
        <f>[28]Sheet1!U$35</f>
        <v>*</v>
      </c>
      <c r="W48" s="32" t="str">
        <f t="shared" si="19"/>
        <v>*</v>
      </c>
      <c r="X48" s="31" t="str">
        <f>[28]Sheet1!W$35</f>
        <v>*</v>
      </c>
      <c r="Y48" s="31" t="str">
        <f>[28]Sheet1!X$35</f>
        <v>*</v>
      </c>
      <c r="Z48" s="32" t="str">
        <f t="shared" si="20"/>
        <v>*</v>
      </c>
      <c r="AA48" s="31" t="str">
        <f>[28]Sheet1!Z$35</f>
        <v>*</v>
      </c>
      <c r="AB48" s="31" t="str">
        <f>[28]Sheet1!AA$35</f>
        <v>*</v>
      </c>
      <c r="AC48" s="32" t="str">
        <f t="shared" si="21"/>
        <v>*</v>
      </c>
      <c r="AD48" s="31" t="str">
        <f>[28]Sheet1!AC$35</f>
        <v>*</v>
      </c>
      <c r="AE48" s="31" t="str">
        <f>[28]Sheet1!AD$35</f>
        <v>*</v>
      </c>
      <c r="AF48" s="32" t="str">
        <f t="shared" si="22"/>
        <v>*</v>
      </c>
      <c r="AG48" s="31" t="str">
        <f>[28]Sheet1!AF$35</f>
        <v>*</v>
      </c>
      <c r="AH48" s="31" t="str">
        <f>[28]Sheet1!AG$35</f>
        <v>*</v>
      </c>
      <c r="AI48" s="32" t="str">
        <f t="shared" si="23"/>
        <v>*</v>
      </c>
      <c r="AJ48" s="31" t="str">
        <f>[28]Sheet1!AI$35</f>
        <v>*</v>
      </c>
      <c r="AK48" s="31" t="str">
        <f>[28]Sheet1!AJ$35</f>
        <v>*</v>
      </c>
      <c r="AL48" s="32" t="str">
        <f t="shared" si="24"/>
        <v>*</v>
      </c>
      <c r="AM48" s="31" t="str">
        <f>[28]Sheet1!AL$35</f>
        <v>*</v>
      </c>
      <c r="AN48" s="31" t="str">
        <f>[28]Sheet1!AM$35</f>
        <v>*</v>
      </c>
      <c r="AO48" s="32" t="str">
        <f t="shared" si="25"/>
        <v>*</v>
      </c>
      <c r="AP48" s="31" t="str">
        <f>[28]Sheet1!AO$35</f>
        <v>*</v>
      </c>
      <c r="AQ48" s="31" t="str">
        <f>[28]Sheet1!AP$35</f>
        <v>*</v>
      </c>
      <c r="AR48" s="32" t="str">
        <f t="shared" si="26"/>
        <v>*</v>
      </c>
      <c r="AU48" s="34"/>
    </row>
    <row r="49" spans="1:47" s="33" customFormat="1" ht="38.25" x14ac:dyDescent="0.25">
      <c r="A49" s="4">
        <v>28</v>
      </c>
      <c r="B49" s="10" t="s">
        <v>125</v>
      </c>
      <c r="C49" s="31" t="str">
        <f>[29]Sheet1!B$35</f>
        <v>*</v>
      </c>
      <c r="D49" s="31" t="str">
        <f>[29]Sheet1!C$35</f>
        <v>*</v>
      </c>
      <c r="E49" s="32" t="str">
        <f t="shared" si="27"/>
        <v>*</v>
      </c>
      <c r="F49" s="31" t="str">
        <f>[29]Sheet1!E$35</f>
        <v>*</v>
      </c>
      <c r="G49" s="31" t="str">
        <f>[29]Sheet1!F$35</f>
        <v>*</v>
      </c>
      <c r="H49" s="32" t="str">
        <f t="shared" si="14"/>
        <v>*</v>
      </c>
      <c r="I49" s="31" t="str">
        <f>[29]Sheet1!H$35</f>
        <v>*</v>
      </c>
      <c r="J49" s="31" t="str">
        <f>[29]Sheet1!I$35</f>
        <v>*</v>
      </c>
      <c r="K49" s="32" t="str">
        <f t="shared" si="15"/>
        <v>*</v>
      </c>
      <c r="L49" s="31" t="str">
        <f>[29]Sheet1!K$35</f>
        <v>*</v>
      </c>
      <c r="M49" s="31" t="str">
        <f>[29]Sheet1!L$35</f>
        <v>*</v>
      </c>
      <c r="N49" s="32" t="str">
        <f t="shared" si="16"/>
        <v>*</v>
      </c>
      <c r="O49" s="31" t="str">
        <f>[29]Sheet1!N$35</f>
        <v>*</v>
      </c>
      <c r="P49" s="31" t="str">
        <f>[29]Sheet1!O$35</f>
        <v>*</v>
      </c>
      <c r="Q49" s="32" t="str">
        <f t="shared" si="17"/>
        <v>*</v>
      </c>
      <c r="R49" s="31" t="str">
        <f>[29]Sheet1!Q$35</f>
        <v>*</v>
      </c>
      <c r="S49" s="31" t="str">
        <f>[29]Sheet1!R$35</f>
        <v>*</v>
      </c>
      <c r="T49" s="32" t="str">
        <f t="shared" si="18"/>
        <v>*</v>
      </c>
      <c r="U49" s="31" t="str">
        <f>[29]Sheet1!T$35</f>
        <v>*</v>
      </c>
      <c r="V49" s="31" t="str">
        <f>[29]Sheet1!U$35</f>
        <v>*</v>
      </c>
      <c r="W49" s="32" t="str">
        <f t="shared" si="19"/>
        <v>*</v>
      </c>
      <c r="X49" s="31" t="str">
        <f>[29]Sheet1!W$35</f>
        <v>*</v>
      </c>
      <c r="Y49" s="31" t="str">
        <f>[29]Sheet1!X$35</f>
        <v>*</v>
      </c>
      <c r="Z49" s="32" t="str">
        <f t="shared" si="20"/>
        <v>*</v>
      </c>
      <c r="AA49" s="31" t="str">
        <f>[29]Sheet1!Z$35</f>
        <v>*</v>
      </c>
      <c r="AB49" s="31" t="str">
        <f>[29]Sheet1!AA$35</f>
        <v>*</v>
      </c>
      <c r="AC49" s="32" t="str">
        <f t="shared" si="21"/>
        <v>*</v>
      </c>
      <c r="AD49" s="31" t="str">
        <f>[29]Sheet1!AC$35</f>
        <v>*</v>
      </c>
      <c r="AE49" s="31" t="str">
        <f>[29]Sheet1!AD$35</f>
        <v>*</v>
      </c>
      <c r="AF49" s="32" t="str">
        <f t="shared" si="22"/>
        <v>*</v>
      </c>
      <c r="AG49" s="31" t="str">
        <f>[29]Sheet1!AF$35</f>
        <v>*</v>
      </c>
      <c r="AH49" s="31" t="str">
        <f>[29]Sheet1!AG$35</f>
        <v>*</v>
      </c>
      <c r="AI49" s="32" t="str">
        <f t="shared" si="23"/>
        <v>*</v>
      </c>
      <c r="AJ49" s="31" t="str">
        <f>[29]Sheet1!AI$35</f>
        <v>*</v>
      </c>
      <c r="AK49" s="31" t="str">
        <f>[29]Sheet1!AJ$35</f>
        <v>*</v>
      </c>
      <c r="AL49" s="32" t="str">
        <f t="shared" si="24"/>
        <v>*</v>
      </c>
      <c r="AM49" s="31" t="str">
        <f>[29]Sheet1!AL$35</f>
        <v>*</v>
      </c>
      <c r="AN49" s="31" t="str">
        <f>[29]Sheet1!AM$35</f>
        <v>*</v>
      </c>
      <c r="AO49" s="32" t="str">
        <f t="shared" si="25"/>
        <v>*</v>
      </c>
      <c r="AP49" s="31" t="str">
        <f>[29]Sheet1!AO$35</f>
        <v>*</v>
      </c>
      <c r="AQ49" s="31" t="str">
        <f>[29]Sheet1!AP$35</f>
        <v>*</v>
      </c>
      <c r="AR49" s="32" t="str">
        <f t="shared" si="26"/>
        <v>*</v>
      </c>
      <c r="AU49" s="34"/>
    </row>
    <row r="50" spans="1:47" s="28" customFormat="1" ht="15" x14ac:dyDescent="0.25">
      <c r="A50" s="11"/>
      <c r="B50" s="9" t="s">
        <v>37</v>
      </c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U50" s="29"/>
    </row>
    <row r="51" spans="1:47" s="33" customFormat="1" ht="25.5" x14ac:dyDescent="0.25">
      <c r="A51" s="4">
        <v>29</v>
      </c>
      <c r="B51" s="10" t="s">
        <v>99</v>
      </c>
      <c r="C51" s="31">
        <f>[30]Sheet1!B$35</f>
        <v>13.57</v>
      </c>
      <c r="D51" s="31">
        <f>[30]Sheet1!C$35</f>
        <v>13.85</v>
      </c>
      <c r="E51" s="32">
        <f t="shared" si="27"/>
        <v>13.71</v>
      </c>
      <c r="F51" s="31">
        <f>[30]Sheet1!E$35</f>
        <v>10</v>
      </c>
      <c r="G51" s="31">
        <f>[30]Sheet1!F$35</f>
        <v>11</v>
      </c>
      <c r="H51" s="32">
        <f t="shared" si="14"/>
        <v>10.5</v>
      </c>
      <c r="I51" s="31" t="str">
        <f>[30]Sheet1!H$35</f>
        <v>*</v>
      </c>
      <c r="J51" s="31" t="str">
        <f>[30]Sheet1!I$35</f>
        <v>*</v>
      </c>
      <c r="K51" s="32" t="str">
        <f t="shared" si="15"/>
        <v>*</v>
      </c>
      <c r="L51" s="31" t="str">
        <f>[30]Sheet1!K$35</f>
        <v>*</v>
      </c>
      <c r="M51" s="31" t="str">
        <f>[30]Sheet1!L$35</f>
        <v>*</v>
      </c>
      <c r="N51" s="32" t="str">
        <f t="shared" si="16"/>
        <v>*</v>
      </c>
      <c r="O51" s="31" t="str">
        <f>[30]Sheet1!N$35</f>
        <v>*</v>
      </c>
      <c r="P51" s="31" t="str">
        <f>[30]Sheet1!O$35</f>
        <v>*</v>
      </c>
      <c r="Q51" s="32" t="str">
        <f t="shared" si="17"/>
        <v>*</v>
      </c>
      <c r="R51" s="31" t="str">
        <f>[30]Sheet1!Q$35</f>
        <v>*</v>
      </c>
      <c r="S51" s="31" t="str">
        <f>[30]Sheet1!R$35</f>
        <v>*</v>
      </c>
      <c r="T51" s="32" t="str">
        <f t="shared" si="18"/>
        <v>*</v>
      </c>
      <c r="U51" s="31" t="str">
        <f>[30]Sheet1!T$35</f>
        <v>*</v>
      </c>
      <c r="V51" s="31" t="str">
        <f>[30]Sheet1!U$35</f>
        <v>*</v>
      </c>
      <c r="W51" s="32" t="str">
        <f t="shared" si="19"/>
        <v>*</v>
      </c>
      <c r="X51" s="31" t="str">
        <f>[30]Sheet1!W$35</f>
        <v>*</v>
      </c>
      <c r="Y51" s="31" t="str">
        <f>[30]Sheet1!X$35</f>
        <v>*</v>
      </c>
      <c r="Z51" s="32" t="str">
        <f t="shared" si="20"/>
        <v>*</v>
      </c>
      <c r="AA51" s="31" t="str">
        <f>[30]Sheet1!Z$35</f>
        <v>*</v>
      </c>
      <c r="AB51" s="31" t="str">
        <f>[30]Sheet1!AA$35</f>
        <v>*</v>
      </c>
      <c r="AC51" s="32" t="str">
        <f t="shared" si="21"/>
        <v>*</v>
      </c>
      <c r="AD51" s="31" t="str">
        <f>[30]Sheet1!AC$35</f>
        <v>*</v>
      </c>
      <c r="AE51" s="31" t="str">
        <f>[30]Sheet1!AD$35</f>
        <v>*</v>
      </c>
      <c r="AF51" s="32" t="str">
        <f t="shared" si="22"/>
        <v>*</v>
      </c>
      <c r="AG51" s="31" t="str">
        <f>[30]Sheet1!AF$35</f>
        <v>*</v>
      </c>
      <c r="AH51" s="31" t="str">
        <f>[30]Sheet1!AG$35</f>
        <v>*</v>
      </c>
      <c r="AI51" s="32" t="str">
        <f t="shared" si="23"/>
        <v>*</v>
      </c>
      <c r="AJ51" s="31" t="str">
        <f>[30]Sheet1!AI$35</f>
        <v>*</v>
      </c>
      <c r="AK51" s="31" t="str">
        <f>[30]Sheet1!AJ$35</f>
        <v>*</v>
      </c>
      <c r="AL51" s="32" t="str">
        <f t="shared" si="24"/>
        <v>*</v>
      </c>
      <c r="AM51" s="31" t="str">
        <f>[30]Sheet1!AL$35</f>
        <v>*</v>
      </c>
      <c r="AN51" s="31" t="str">
        <f>[30]Sheet1!AM$35</f>
        <v>*</v>
      </c>
      <c r="AO51" s="32" t="str">
        <f t="shared" si="25"/>
        <v>*</v>
      </c>
      <c r="AP51" s="31" t="str">
        <f>[30]Sheet1!AO$35</f>
        <v>*</v>
      </c>
      <c r="AQ51" s="31" t="str">
        <f>[30]Sheet1!AP$35</f>
        <v>*</v>
      </c>
      <c r="AR51" s="32" t="str">
        <f t="shared" si="26"/>
        <v>*</v>
      </c>
      <c r="AU51" s="34"/>
    </row>
    <row r="52" spans="1:47" s="28" customFormat="1" ht="15" x14ac:dyDescent="0.25">
      <c r="A52" s="11"/>
      <c r="B52" s="9" t="s">
        <v>38</v>
      </c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U52" s="29"/>
    </row>
    <row r="53" spans="1:47" s="33" customFormat="1" ht="25.5" x14ac:dyDescent="0.25">
      <c r="A53" s="4">
        <v>30</v>
      </c>
      <c r="B53" s="10" t="s">
        <v>98</v>
      </c>
      <c r="C53" s="31" t="str">
        <f>[31]Sheet1!B$35</f>
        <v>*</v>
      </c>
      <c r="D53" s="31" t="str">
        <f>[31]Sheet1!C$35</f>
        <v>*</v>
      </c>
      <c r="E53" s="32" t="str">
        <f t="shared" si="27"/>
        <v>*</v>
      </c>
      <c r="F53" s="31" t="str">
        <f>[31]Sheet1!E$35</f>
        <v>*</v>
      </c>
      <c r="G53" s="31" t="str">
        <f>[31]Sheet1!F$35</f>
        <v>*</v>
      </c>
      <c r="H53" s="32" t="str">
        <f t="shared" si="14"/>
        <v>*</v>
      </c>
      <c r="I53" s="31" t="str">
        <f>[31]Sheet1!H$35</f>
        <v>*</v>
      </c>
      <c r="J53" s="31" t="str">
        <f>[31]Sheet1!I$35</f>
        <v>*</v>
      </c>
      <c r="K53" s="32" t="str">
        <f t="shared" si="15"/>
        <v>*</v>
      </c>
      <c r="L53" s="31" t="str">
        <f>[31]Sheet1!K$35</f>
        <v>*</v>
      </c>
      <c r="M53" s="31" t="str">
        <f>[31]Sheet1!L$35</f>
        <v>*</v>
      </c>
      <c r="N53" s="32" t="str">
        <f t="shared" si="16"/>
        <v>*</v>
      </c>
      <c r="O53" s="31" t="str">
        <f>[31]Sheet1!N$35</f>
        <v>*</v>
      </c>
      <c r="P53" s="31" t="str">
        <f>[31]Sheet1!O$35</f>
        <v>*</v>
      </c>
      <c r="Q53" s="32" t="str">
        <f t="shared" si="17"/>
        <v>*</v>
      </c>
      <c r="R53" s="31" t="str">
        <f>[31]Sheet1!Q$35</f>
        <v>*</v>
      </c>
      <c r="S53" s="31" t="str">
        <f>[31]Sheet1!R$35</f>
        <v>*</v>
      </c>
      <c r="T53" s="32" t="str">
        <f t="shared" si="18"/>
        <v>*</v>
      </c>
      <c r="U53" s="31" t="str">
        <f>[31]Sheet1!T$35</f>
        <v>*</v>
      </c>
      <c r="V53" s="31" t="str">
        <f>[31]Sheet1!U$35</f>
        <v>*</v>
      </c>
      <c r="W53" s="32" t="str">
        <f t="shared" si="19"/>
        <v>*</v>
      </c>
      <c r="X53" s="31" t="str">
        <f>[31]Sheet1!W$35</f>
        <v>*</v>
      </c>
      <c r="Y53" s="31" t="str">
        <f>[31]Sheet1!X$35</f>
        <v>*</v>
      </c>
      <c r="Z53" s="32" t="str">
        <f t="shared" si="20"/>
        <v>*</v>
      </c>
      <c r="AA53" s="31" t="str">
        <f>[31]Sheet1!Z$35</f>
        <v>*</v>
      </c>
      <c r="AB53" s="31" t="str">
        <f>[31]Sheet1!AA$35</f>
        <v>*</v>
      </c>
      <c r="AC53" s="32" t="str">
        <f t="shared" si="21"/>
        <v>*</v>
      </c>
      <c r="AD53" s="31" t="str">
        <f>[31]Sheet1!AC$35</f>
        <v>*</v>
      </c>
      <c r="AE53" s="31" t="str">
        <f>[31]Sheet1!AD$35</f>
        <v>*</v>
      </c>
      <c r="AF53" s="32" t="str">
        <f t="shared" si="22"/>
        <v>*</v>
      </c>
      <c r="AG53" s="31" t="str">
        <f>[31]Sheet1!AF$35</f>
        <v>*</v>
      </c>
      <c r="AH53" s="31" t="str">
        <f>[31]Sheet1!AG$35</f>
        <v>*</v>
      </c>
      <c r="AI53" s="32" t="str">
        <f t="shared" si="23"/>
        <v>*</v>
      </c>
      <c r="AJ53" s="31" t="str">
        <f>[31]Sheet1!AI$35</f>
        <v>*</v>
      </c>
      <c r="AK53" s="31" t="str">
        <f>[31]Sheet1!AJ$35</f>
        <v>*</v>
      </c>
      <c r="AL53" s="32" t="str">
        <f t="shared" si="24"/>
        <v>*</v>
      </c>
      <c r="AM53" s="31" t="str">
        <f>[31]Sheet1!AL$35</f>
        <v>*</v>
      </c>
      <c r="AN53" s="31" t="str">
        <f>[31]Sheet1!AM$35</f>
        <v>*</v>
      </c>
      <c r="AO53" s="32" t="str">
        <f t="shared" si="25"/>
        <v>*</v>
      </c>
      <c r="AP53" s="31" t="str">
        <f>[31]Sheet1!AO$35</f>
        <v>*</v>
      </c>
      <c r="AQ53" s="31" t="str">
        <f>[31]Sheet1!AP$35</f>
        <v>*</v>
      </c>
      <c r="AR53" s="32" t="str">
        <f t="shared" si="26"/>
        <v>*</v>
      </c>
      <c r="AU53" s="34"/>
    </row>
    <row r="54" spans="1:47" s="28" customFormat="1" ht="15" x14ac:dyDescent="0.25">
      <c r="A54" s="13"/>
      <c r="B54" s="7" t="s">
        <v>39</v>
      </c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27"/>
      <c r="AP54" s="27"/>
      <c r="AQ54" s="27"/>
      <c r="AR54" s="27"/>
      <c r="AU54" s="29"/>
    </row>
    <row r="55" spans="1:47" s="28" customFormat="1" ht="15" x14ac:dyDescent="0.25">
      <c r="A55" s="9"/>
      <c r="B55" s="9" t="s">
        <v>40</v>
      </c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U55" s="29"/>
    </row>
    <row r="56" spans="1:47" s="33" customFormat="1" ht="25.5" x14ac:dyDescent="0.25">
      <c r="A56" s="4">
        <v>31</v>
      </c>
      <c r="B56" s="10" t="s">
        <v>97</v>
      </c>
      <c r="C56" s="31" t="str">
        <f>[32]Sheet1!B$35</f>
        <v>*</v>
      </c>
      <c r="D56" s="31" t="str">
        <f>[32]Sheet1!C$35</f>
        <v>*</v>
      </c>
      <c r="E56" s="32" t="str">
        <f t="shared" si="27"/>
        <v>*</v>
      </c>
      <c r="F56" s="31" t="str">
        <f>[32]Sheet1!E$35</f>
        <v>*</v>
      </c>
      <c r="G56" s="31" t="str">
        <f>[32]Sheet1!F$35</f>
        <v>*</v>
      </c>
      <c r="H56" s="32" t="str">
        <f t="shared" si="14"/>
        <v>*</v>
      </c>
      <c r="I56" s="31" t="str">
        <f>[32]Sheet1!H$35</f>
        <v>*</v>
      </c>
      <c r="J56" s="31" t="str">
        <f>[32]Sheet1!I$35</f>
        <v>*</v>
      </c>
      <c r="K56" s="32" t="str">
        <f t="shared" si="15"/>
        <v>*</v>
      </c>
      <c r="L56" s="31" t="str">
        <f>[32]Sheet1!K$35</f>
        <v>*</v>
      </c>
      <c r="M56" s="31" t="str">
        <f>[32]Sheet1!L$35</f>
        <v>*</v>
      </c>
      <c r="N56" s="32" t="str">
        <f t="shared" si="16"/>
        <v>*</v>
      </c>
      <c r="O56" s="31" t="str">
        <f>[32]Sheet1!N$35</f>
        <v>*</v>
      </c>
      <c r="P56" s="31" t="str">
        <f>[32]Sheet1!O$35</f>
        <v>*</v>
      </c>
      <c r="Q56" s="32" t="str">
        <f t="shared" si="17"/>
        <v>*</v>
      </c>
      <c r="R56" s="31" t="str">
        <f>[32]Sheet1!Q$35</f>
        <v>*</v>
      </c>
      <c r="S56" s="31" t="str">
        <f>[32]Sheet1!R$35</f>
        <v>*</v>
      </c>
      <c r="T56" s="32" t="str">
        <f t="shared" si="18"/>
        <v>*</v>
      </c>
      <c r="U56" s="31" t="str">
        <f>[32]Sheet1!T$35</f>
        <v>*</v>
      </c>
      <c r="V56" s="31" t="str">
        <f>[32]Sheet1!U$35</f>
        <v>*</v>
      </c>
      <c r="W56" s="32" t="str">
        <f t="shared" si="19"/>
        <v>*</v>
      </c>
      <c r="X56" s="31" t="str">
        <f>[32]Sheet1!W$35</f>
        <v>*</v>
      </c>
      <c r="Y56" s="31" t="str">
        <f>[32]Sheet1!X$35</f>
        <v>*</v>
      </c>
      <c r="Z56" s="32" t="str">
        <f t="shared" si="20"/>
        <v>*</v>
      </c>
      <c r="AA56" s="31" t="str">
        <f>[32]Sheet1!Z$35</f>
        <v>*</v>
      </c>
      <c r="AB56" s="31" t="str">
        <f>[32]Sheet1!AA$35</f>
        <v>*</v>
      </c>
      <c r="AC56" s="32" t="str">
        <f t="shared" si="21"/>
        <v>*</v>
      </c>
      <c r="AD56" s="31" t="str">
        <f>[32]Sheet1!AC$35</f>
        <v>*</v>
      </c>
      <c r="AE56" s="31" t="str">
        <f>[32]Sheet1!AD$35</f>
        <v>*</v>
      </c>
      <c r="AF56" s="32" t="str">
        <f t="shared" si="22"/>
        <v>*</v>
      </c>
      <c r="AG56" s="31" t="str">
        <f>[32]Sheet1!AF$35</f>
        <v>*</v>
      </c>
      <c r="AH56" s="31" t="str">
        <f>[32]Sheet1!AG$35</f>
        <v>*</v>
      </c>
      <c r="AI56" s="32" t="str">
        <f t="shared" si="23"/>
        <v>*</v>
      </c>
      <c r="AJ56" s="31" t="str">
        <f>[32]Sheet1!AI$35</f>
        <v>*</v>
      </c>
      <c r="AK56" s="31" t="str">
        <f>[32]Sheet1!AJ$35</f>
        <v>*</v>
      </c>
      <c r="AL56" s="32" t="str">
        <f t="shared" si="24"/>
        <v>*</v>
      </c>
      <c r="AM56" s="31" t="str">
        <f>[32]Sheet1!AL$35</f>
        <v>*</v>
      </c>
      <c r="AN56" s="31" t="str">
        <f>[32]Sheet1!AM$35</f>
        <v>*</v>
      </c>
      <c r="AO56" s="32" t="str">
        <f t="shared" si="25"/>
        <v>*</v>
      </c>
      <c r="AP56" s="31" t="str">
        <f>[32]Sheet1!AO$35</f>
        <v>*</v>
      </c>
      <c r="AQ56" s="31" t="str">
        <f>[32]Sheet1!AP$35</f>
        <v>*</v>
      </c>
      <c r="AR56" s="32" t="str">
        <f t="shared" si="26"/>
        <v>*</v>
      </c>
      <c r="AU56" s="34"/>
    </row>
    <row r="57" spans="1:47" s="28" customFormat="1" ht="15" x14ac:dyDescent="0.25">
      <c r="A57" s="11"/>
      <c r="B57" s="9" t="s">
        <v>38</v>
      </c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U57" s="29"/>
    </row>
    <row r="58" spans="1:47" s="33" customFormat="1" ht="25.5" x14ac:dyDescent="0.25">
      <c r="A58" s="4">
        <v>32</v>
      </c>
      <c r="B58" s="10" t="s">
        <v>94</v>
      </c>
      <c r="C58" s="31">
        <f>[33]Sheet1!B$35</f>
        <v>2.66</v>
      </c>
      <c r="D58" s="31">
        <f>[33]Sheet1!C$35</f>
        <v>3.39</v>
      </c>
      <c r="E58" s="32">
        <f t="shared" si="27"/>
        <v>3.03</v>
      </c>
      <c r="F58" s="31" t="str">
        <f>[33]Sheet1!E$35</f>
        <v>*</v>
      </c>
      <c r="G58" s="31" t="str">
        <f>[33]Sheet1!F$35</f>
        <v>*</v>
      </c>
      <c r="H58" s="32" t="str">
        <f t="shared" si="14"/>
        <v>*</v>
      </c>
      <c r="I58" s="31">
        <f>[33]Sheet1!H$35</f>
        <v>2.7</v>
      </c>
      <c r="J58" s="31">
        <f>[33]Sheet1!I$35</f>
        <v>3.22</v>
      </c>
      <c r="K58" s="32">
        <f t="shared" si="15"/>
        <v>2.96</v>
      </c>
      <c r="L58" s="31">
        <f>[33]Sheet1!K$35</f>
        <v>3.16</v>
      </c>
      <c r="M58" s="31">
        <f>[33]Sheet1!L$35</f>
        <v>3.16</v>
      </c>
      <c r="N58" s="32">
        <f t="shared" si="16"/>
        <v>3.16</v>
      </c>
      <c r="O58" s="31" t="str">
        <f>[33]Sheet1!N$35</f>
        <v>*</v>
      </c>
      <c r="P58" s="31" t="str">
        <f>[33]Sheet1!O$35</f>
        <v>*</v>
      </c>
      <c r="Q58" s="32" t="str">
        <f t="shared" si="17"/>
        <v>*</v>
      </c>
      <c r="R58" s="31" t="str">
        <f>[33]Sheet1!Q$35</f>
        <v>*</v>
      </c>
      <c r="S58" s="31" t="str">
        <f>[33]Sheet1!R$35</f>
        <v>*</v>
      </c>
      <c r="T58" s="32" t="str">
        <f t="shared" si="18"/>
        <v>*</v>
      </c>
      <c r="U58" s="31">
        <f>[33]Sheet1!T$35</f>
        <v>9.74</v>
      </c>
      <c r="V58" s="31">
        <f>[33]Sheet1!U$35</f>
        <v>10.85</v>
      </c>
      <c r="W58" s="32">
        <f t="shared" si="19"/>
        <v>10.3</v>
      </c>
      <c r="X58" s="31" t="str">
        <f>[33]Sheet1!W$35</f>
        <v>*</v>
      </c>
      <c r="Y58" s="31" t="str">
        <f>[33]Sheet1!X$35</f>
        <v>*</v>
      </c>
      <c r="Z58" s="32" t="str">
        <f t="shared" si="20"/>
        <v>*</v>
      </c>
      <c r="AA58" s="31" t="str">
        <f>[33]Sheet1!Z$35</f>
        <v>*</v>
      </c>
      <c r="AB58" s="31" t="str">
        <f>[33]Sheet1!AA$35</f>
        <v>*</v>
      </c>
      <c r="AC58" s="32" t="str">
        <f t="shared" si="21"/>
        <v>*</v>
      </c>
      <c r="AD58" s="31">
        <f>[33]Sheet1!AC$35</f>
        <v>7.21</v>
      </c>
      <c r="AE58" s="31">
        <f>[33]Sheet1!AD$35</f>
        <v>7.83</v>
      </c>
      <c r="AF58" s="32">
        <f t="shared" si="22"/>
        <v>7.52</v>
      </c>
      <c r="AG58" s="31" t="str">
        <f>[33]Sheet1!AF$35</f>
        <v>*</v>
      </c>
      <c r="AH58" s="31" t="str">
        <f>[33]Sheet1!AG$35</f>
        <v>*</v>
      </c>
      <c r="AI58" s="32" t="str">
        <f t="shared" si="23"/>
        <v>*</v>
      </c>
      <c r="AJ58" s="31" t="str">
        <f>[33]Sheet1!AI$35</f>
        <v>*</v>
      </c>
      <c r="AK58" s="31" t="str">
        <f>[33]Sheet1!AJ$35</f>
        <v>*</v>
      </c>
      <c r="AL58" s="32" t="str">
        <f t="shared" si="24"/>
        <v>*</v>
      </c>
      <c r="AM58" s="31" t="str">
        <f>[33]Sheet1!AL$35</f>
        <v>*</v>
      </c>
      <c r="AN58" s="31" t="str">
        <f>[33]Sheet1!AM$35</f>
        <v>*</v>
      </c>
      <c r="AO58" s="32" t="str">
        <f t="shared" si="25"/>
        <v>*</v>
      </c>
      <c r="AP58" s="31" t="str">
        <f>[33]Sheet1!AO$35</f>
        <v>*</v>
      </c>
      <c r="AQ58" s="31" t="str">
        <f>[33]Sheet1!AP$35</f>
        <v>*</v>
      </c>
      <c r="AR58" s="32" t="str">
        <f t="shared" si="26"/>
        <v>*</v>
      </c>
      <c r="AU58" s="34"/>
    </row>
    <row r="59" spans="1:47" s="33" customFormat="1" x14ac:dyDescent="0.25">
      <c r="A59" s="4">
        <v>33</v>
      </c>
      <c r="B59" s="10" t="s">
        <v>95</v>
      </c>
      <c r="C59" s="31" t="str">
        <f>[34]Sheet1!B$35</f>
        <v>*</v>
      </c>
      <c r="D59" s="31" t="str">
        <f>[34]Sheet1!C$35</f>
        <v>*</v>
      </c>
      <c r="E59" s="32" t="str">
        <f t="shared" si="27"/>
        <v>*</v>
      </c>
      <c r="F59" s="31" t="str">
        <f>[34]Sheet1!E$35</f>
        <v>*</v>
      </c>
      <c r="G59" s="31" t="str">
        <f>[34]Sheet1!F$35</f>
        <v>*</v>
      </c>
      <c r="H59" s="32" t="str">
        <f t="shared" si="14"/>
        <v>*</v>
      </c>
      <c r="I59" s="31">
        <f>[34]Sheet1!H$35</f>
        <v>3.5</v>
      </c>
      <c r="J59" s="31">
        <f>[34]Sheet1!I$35</f>
        <v>4</v>
      </c>
      <c r="K59" s="32">
        <f t="shared" si="15"/>
        <v>3.75</v>
      </c>
      <c r="L59" s="31">
        <f>[34]Sheet1!K$35</f>
        <v>8</v>
      </c>
      <c r="M59" s="31">
        <f>[34]Sheet1!L$35</f>
        <v>9</v>
      </c>
      <c r="N59" s="32">
        <f t="shared" si="16"/>
        <v>8.5</v>
      </c>
      <c r="O59" s="31" t="str">
        <f>[34]Sheet1!N$35</f>
        <v>*</v>
      </c>
      <c r="P59" s="31" t="str">
        <f>[34]Sheet1!O$35</f>
        <v>*</v>
      </c>
      <c r="Q59" s="32" t="str">
        <f t="shared" si="17"/>
        <v>*</v>
      </c>
      <c r="R59" s="31" t="str">
        <f>[34]Sheet1!Q$35</f>
        <v>*</v>
      </c>
      <c r="S59" s="31" t="str">
        <f>[34]Sheet1!R$35</f>
        <v>*</v>
      </c>
      <c r="T59" s="32" t="str">
        <f t="shared" si="18"/>
        <v>*</v>
      </c>
      <c r="U59" s="31">
        <f>[34]Sheet1!T$35</f>
        <v>17.07</v>
      </c>
      <c r="V59" s="31">
        <f>[34]Sheet1!U$35</f>
        <v>19</v>
      </c>
      <c r="W59" s="32">
        <f t="shared" si="19"/>
        <v>18.04</v>
      </c>
      <c r="X59" s="31" t="str">
        <f>[34]Sheet1!W$35</f>
        <v>*</v>
      </c>
      <c r="Y59" s="31" t="str">
        <f>[34]Sheet1!X$35</f>
        <v>*</v>
      </c>
      <c r="Z59" s="32" t="str">
        <f t="shared" si="20"/>
        <v>*</v>
      </c>
      <c r="AA59" s="31" t="str">
        <f>[34]Sheet1!Z$35</f>
        <v>*</v>
      </c>
      <c r="AB59" s="31" t="str">
        <f>[34]Sheet1!AA$35</f>
        <v>*</v>
      </c>
      <c r="AC59" s="32" t="str">
        <f t="shared" si="21"/>
        <v>*</v>
      </c>
      <c r="AD59" s="31" t="str">
        <f>[34]Sheet1!AC$35</f>
        <v>*</v>
      </c>
      <c r="AE59" s="31" t="str">
        <f>[34]Sheet1!AD$35</f>
        <v>*</v>
      </c>
      <c r="AF59" s="32" t="str">
        <f t="shared" si="22"/>
        <v>*</v>
      </c>
      <c r="AG59" s="31" t="str">
        <f>[34]Sheet1!AF$35</f>
        <v>*</v>
      </c>
      <c r="AH59" s="31" t="str">
        <f>[34]Sheet1!AG$35</f>
        <v>*</v>
      </c>
      <c r="AI59" s="32" t="str">
        <f t="shared" si="23"/>
        <v>*</v>
      </c>
      <c r="AJ59" s="31" t="str">
        <f>[34]Sheet1!AI$35</f>
        <v>*</v>
      </c>
      <c r="AK59" s="31" t="str">
        <f>[34]Sheet1!AJ$35</f>
        <v>*</v>
      </c>
      <c r="AL59" s="32" t="str">
        <f t="shared" si="24"/>
        <v>*</v>
      </c>
      <c r="AM59" s="31" t="str">
        <f>[34]Sheet1!AL$35</f>
        <v>*</v>
      </c>
      <c r="AN59" s="31" t="str">
        <f>[34]Sheet1!AM$35</f>
        <v>*</v>
      </c>
      <c r="AO59" s="32" t="str">
        <f t="shared" si="25"/>
        <v>*</v>
      </c>
      <c r="AP59" s="31" t="str">
        <f>[34]Sheet1!AO$35</f>
        <v>*</v>
      </c>
      <c r="AQ59" s="31" t="str">
        <f>[34]Sheet1!AP$35</f>
        <v>*</v>
      </c>
      <c r="AR59" s="32" t="str">
        <f t="shared" si="26"/>
        <v>*</v>
      </c>
      <c r="AU59" s="34"/>
    </row>
    <row r="60" spans="1:47" s="33" customFormat="1" x14ac:dyDescent="0.25">
      <c r="A60" s="4">
        <v>34</v>
      </c>
      <c r="B60" s="10" t="s">
        <v>96</v>
      </c>
      <c r="C60" s="31">
        <f>[35]Sheet1!B$35</f>
        <v>9.1</v>
      </c>
      <c r="D60" s="31">
        <f>[35]Sheet1!C$35</f>
        <v>9.9499999999999993</v>
      </c>
      <c r="E60" s="32">
        <f t="shared" si="27"/>
        <v>9.5299999999999994</v>
      </c>
      <c r="F60" s="31">
        <f>[35]Sheet1!E$35</f>
        <v>10</v>
      </c>
      <c r="G60" s="31">
        <f>[35]Sheet1!F$35</f>
        <v>10</v>
      </c>
      <c r="H60" s="32">
        <f t="shared" si="14"/>
        <v>10</v>
      </c>
      <c r="I60" s="31">
        <f>[35]Sheet1!H$35</f>
        <v>4.6500000000000004</v>
      </c>
      <c r="J60" s="31">
        <f>[35]Sheet1!I$35</f>
        <v>5.38</v>
      </c>
      <c r="K60" s="32">
        <f t="shared" si="15"/>
        <v>5.0199999999999996</v>
      </c>
      <c r="L60" s="31">
        <f>[35]Sheet1!K$35</f>
        <v>8.6</v>
      </c>
      <c r="M60" s="31">
        <f>[35]Sheet1!L$35</f>
        <v>8.6</v>
      </c>
      <c r="N60" s="32">
        <f t="shared" si="16"/>
        <v>8.6</v>
      </c>
      <c r="O60" s="31">
        <f>[35]Sheet1!N$35</f>
        <v>3.85</v>
      </c>
      <c r="P60" s="31">
        <f>[35]Sheet1!O$35</f>
        <v>14.14</v>
      </c>
      <c r="Q60" s="32">
        <f t="shared" si="17"/>
        <v>9</v>
      </c>
      <c r="R60" s="31" t="str">
        <f>[35]Sheet1!Q$35</f>
        <v>*</v>
      </c>
      <c r="S60" s="31" t="str">
        <f>[35]Sheet1!R$35</f>
        <v>*</v>
      </c>
      <c r="T60" s="32" t="str">
        <f t="shared" si="18"/>
        <v>*</v>
      </c>
      <c r="U60" s="31">
        <f>[35]Sheet1!T$35</f>
        <v>10.65</v>
      </c>
      <c r="V60" s="31">
        <f>[35]Sheet1!U$35</f>
        <v>10.97</v>
      </c>
      <c r="W60" s="32">
        <f t="shared" si="19"/>
        <v>10.81</v>
      </c>
      <c r="X60" s="31" t="str">
        <f>[35]Sheet1!W$35</f>
        <v>*</v>
      </c>
      <c r="Y60" s="31" t="str">
        <f>[35]Sheet1!X$35</f>
        <v>*</v>
      </c>
      <c r="Z60" s="32" t="str">
        <f t="shared" si="20"/>
        <v>*</v>
      </c>
      <c r="AA60" s="31" t="str">
        <f>[35]Sheet1!Z$35</f>
        <v>*</v>
      </c>
      <c r="AB60" s="31" t="str">
        <f>[35]Sheet1!AA$35</f>
        <v>*</v>
      </c>
      <c r="AC60" s="32" t="str">
        <f t="shared" si="21"/>
        <v>*</v>
      </c>
      <c r="AD60" s="31">
        <f>[35]Sheet1!AC$35</f>
        <v>12.45</v>
      </c>
      <c r="AE60" s="31">
        <f>[35]Sheet1!AD$35</f>
        <v>13.45</v>
      </c>
      <c r="AF60" s="32">
        <f t="shared" si="22"/>
        <v>12.95</v>
      </c>
      <c r="AG60" s="31" t="str">
        <f>[35]Sheet1!AF$35</f>
        <v>*</v>
      </c>
      <c r="AH60" s="31" t="str">
        <f>[35]Sheet1!AG$35</f>
        <v>*</v>
      </c>
      <c r="AI60" s="32" t="str">
        <f t="shared" si="23"/>
        <v>*</v>
      </c>
      <c r="AJ60" s="31" t="str">
        <f>[35]Sheet1!AI$35</f>
        <v>*</v>
      </c>
      <c r="AK60" s="31" t="str">
        <f>[35]Sheet1!AJ$35</f>
        <v>*</v>
      </c>
      <c r="AL60" s="32" t="str">
        <f t="shared" si="24"/>
        <v>*</v>
      </c>
      <c r="AM60" s="31" t="str">
        <f>[35]Sheet1!AL$35</f>
        <v>*</v>
      </c>
      <c r="AN60" s="31" t="str">
        <f>[35]Sheet1!AM$35</f>
        <v>*</v>
      </c>
      <c r="AO60" s="32" t="str">
        <f t="shared" si="25"/>
        <v>*</v>
      </c>
      <c r="AP60" s="31" t="str">
        <f>[35]Sheet1!AO$35</f>
        <v>*</v>
      </c>
      <c r="AQ60" s="31" t="str">
        <f>[35]Sheet1!AP$35</f>
        <v>*</v>
      </c>
      <c r="AR60" s="32" t="str">
        <f t="shared" si="26"/>
        <v>*</v>
      </c>
      <c r="AU60" s="34"/>
    </row>
    <row r="61" spans="1:47" s="28" customFormat="1" ht="15" x14ac:dyDescent="0.25">
      <c r="A61" s="11"/>
      <c r="B61" s="9" t="s">
        <v>41</v>
      </c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30"/>
      <c r="AP61" s="30"/>
      <c r="AQ61" s="30"/>
      <c r="AR61" s="30"/>
      <c r="AU61" s="29"/>
    </row>
    <row r="62" spans="1:47" s="33" customFormat="1" ht="25.5" x14ac:dyDescent="0.25">
      <c r="A62" s="4">
        <v>35</v>
      </c>
      <c r="B62" s="10" t="s">
        <v>93</v>
      </c>
      <c r="C62" s="31">
        <f>[36]Sheet1!B$35</f>
        <v>3.85</v>
      </c>
      <c r="D62" s="31">
        <f>[36]Sheet1!C$35</f>
        <v>5.93</v>
      </c>
      <c r="E62" s="32">
        <f t="shared" si="27"/>
        <v>4.8899999999999997</v>
      </c>
      <c r="F62" s="31">
        <f>[36]Sheet1!E$35</f>
        <v>5.7</v>
      </c>
      <c r="G62" s="31">
        <f>[36]Sheet1!F$35</f>
        <v>6.6</v>
      </c>
      <c r="H62" s="32">
        <f t="shared" si="14"/>
        <v>6.15</v>
      </c>
      <c r="I62" s="31" t="str">
        <f>[36]Sheet1!H$35</f>
        <v>*</v>
      </c>
      <c r="J62" s="31" t="str">
        <f>[36]Sheet1!I$35</f>
        <v>*</v>
      </c>
      <c r="K62" s="32" t="str">
        <f t="shared" si="15"/>
        <v>*</v>
      </c>
      <c r="L62" s="31" t="str">
        <f>[36]Sheet1!K$35</f>
        <v>*</v>
      </c>
      <c r="M62" s="31" t="str">
        <f>[36]Sheet1!L$35</f>
        <v>*</v>
      </c>
      <c r="N62" s="32" t="str">
        <f t="shared" si="16"/>
        <v>*</v>
      </c>
      <c r="O62" s="31" t="str">
        <f>[36]Sheet1!N$35</f>
        <v>*</v>
      </c>
      <c r="P62" s="31" t="str">
        <f>[36]Sheet1!O$35</f>
        <v>*</v>
      </c>
      <c r="Q62" s="32" t="str">
        <f t="shared" si="17"/>
        <v>*</v>
      </c>
      <c r="R62" s="31" t="str">
        <f>[36]Sheet1!Q$35</f>
        <v>*</v>
      </c>
      <c r="S62" s="31" t="str">
        <f>[36]Sheet1!R$35</f>
        <v>*</v>
      </c>
      <c r="T62" s="32" t="str">
        <f t="shared" si="18"/>
        <v>*</v>
      </c>
      <c r="U62" s="31" t="str">
        <f>[36]Sheet1!T$35</f>
        <v>*</v>
      </c>
      <c r="V62" s="31" t="str">
        <f>[36]Sheet1!U$35</f>
        <v>*</v>
      </c>
      <c r="W62" s="32" t="str">
        <f t="shared" si="19"/>
        <v>*</v>
      </c>
      <c r="X62" s="31" t="str">
        <f>[36]Sheet1!W$35</f>
        <v>*</v>
      </c>
      <c r="Y62" s="31" t="str">
        <f>[36]Sheet1!X$35</f>
        <v>*</v>
      </c>
      <c r="Z62" s="32" t="str">
        <f t="shared" si="20"/>
        <v>*</v>
      </c>
      <c r="AA62" s="31" t="str">
        <f>[36]Sheet1!Z$35</f>
        <v>*</v>
      </c>
      <c r="AB62" s="31" t="str">
        <f>[36]Sheet1!AA$35</f>
        <v>*</v>
      </c>
      <c r="AC62" s="32" t="str">
        <f t="shared" si="21"/>
        <v>*</v>
      </c>
      <c r="AD62" s="31" t="str">
        <f>[36]Sheet1!AC$35</f>
        <v>*</v>
      </c>
      <c r="AE62" s="31" t="str">
        <f>[36]Sheet1!AD$35</f>
        <v>*</v>
      </c>
      <c r="AF62" s="32" t="str">
        <f t="shared" si="22"/>
        <v>*</v>
      </c>
      <c r="AG62" s="31" t="str">
        <f>[36]Sheet1!AF$35</f>
        <v>*</v>
      </c>
      <c r="AH62" s="31" t="str">
        <f>[36]Sheet1!AG$35</f>
        <v>*</v>
      </c>
      <c r="AI62" s="32" t="str">
        <f t="shared" si="23"/>
        <v>*</v>
      </c>
      <c r="AJ62" s="31" t="str">
        <f>[36]Sheet1!AI$35</f>
        <v>*</v>
      </c>
      <c r="AK62" s="31" t="str">
        <f>[36]Sheet1!AJ$35</f>
        <v>*</v>
      </c>
      <c r="AL62" s="32" t="str">
        <f t="shared" si="24"/>
        <v>*</v>
      </c>
      <c r="AM62" s="31" t="str">
        <f>[36]Sheet1!AL$35</f>
        <v>*</v>
      </c>
      <c r="AN62" s="31" t="str">
        <f>[36]Sheet1!AM$35</f>
        <v>*</v>
      </c>
      <c r="AO62" s="32" t="str">
        <f t="shared" si="25"/>
        <v>*</v>
      </c>
      <c r="AP62" s="31" t="str">
        <f>[36]Sheet1!AO$35</f>
        <v>*</v>
      </c>
      <c r="AQ62" s="31" t="str">
        <f>[36]Sheet1!AP$35</f>
        <v>*</v>
      </c>
      <c r="AR62" s="32" t="str">
        <f t="shared" si="26"/>
        <v>*</v>
      </c>
      <c r="AU62" s="34"/>
    </row>
    <row r="63" spans="1:47" s="28" customFormat="1" ht="15" x14ac:dyDescent="0.25">
      <c r="A63" s="11"/>
      <c r="B63" s="9" t="s">
        <v>42</v>
      </c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  <c r="AI63" s="30"/>
      <c r="AJ63" s="30"/>
      <c r="AK63" s="30"/>
      <c r="AL63" s="30"/>
      <c r="AM63" s="30"/>
      <c r="AN63" s="30"/>
      <c r="AO63" s="30"/>
      <c r="AP63" s="30"/>
      <c r="AQ63" s="30"/>
      <c r="AR63" s="30"/>
      <c r="AU63" s="29"/>
    </row>
    <row r="64" spans="1:47" s="33" customFormat="1" ht="25.5" x14ac:dyDescent="0.25">
      <c r="A64" s="4">
        <v>36</v>
      </c>
      <c r="B64" s="10" t="s">
        <v>92</v>
      </c>
      <c r="C64" s="31">
        <f>[37]Sheet1!B$35</f>
        <v>8.2200000000000006</v>
      </c>
      <c r="D64" s="31">
        <f>[37]Sheet1!C$35</f>
        <v>9.2799999999999994</v>
      </c>
      <c r="E64" s="32">
        <f t="shared" si="27"/>
        <v>8.75</v>
      </c>
      <c r="F64" s="31">
        <f>[37]Sheet1!E$35</f>
        <v>9.35</v>
      </c>
      <c r="G64" s="31">
        <f>[37]Sheet1!F$35</f>
        <v>9.9499999999999993</v>
      </c>
      <c r="H64" s="32">
        <f t="shared" si="14"/>
        <v>9.65</v>
      </c>
      <c r="I64" s="31">
        <f>[37]Sheet1!H$35</f>
        <v>4.75</v>
      </c>
      <c r="J64" s="31">
        <f>[37]Sheet1!I$35</f>
        <v>8.57</v>
      </c>
      <c r="K64" s="32">
        <f t="shared" si="15"/>
        <v>6.66</v>
      </c>
      <c r="L64" s="31">
        <f>[37]Sheet1!K$35</f>
        <v>8.25</v>
      </c>
      <c r="M64" s="31">
        <f>[37]Sheet1!L$35</f>
        <v>9.4499999999999993</v>
      </c>
      <c r="N64" s="32">
        <f t="shared" si="16"/>
        <v>8.85</v>
      </c>
      <c r="O64" s="31" t="str">
        <f>[37]Sheet1!N$35</f>
        <v>*</v>
      </c>
      <c r="P64" s="31" t="str">
        <f>[37]Sheet1!O$35</f>
        <v>*</v>
      </c>
      <c r="Q64" s="32" t="str">
        <f t="shared" si="17"/>
        <v>*</v>
      </c>
      <c r="R64" s="31" t="str">
        <f>[37]Sheet1!Q$35</f>
        <v>*</v>
      </c>
      <c r="S64" s="31" t="str">
        <f>[37]Sheet1!R$35</f>
        <v>*</v>
      </c>
      <c r="T64" s="32" t="str">
        <f t="shared" si="18"/>
        <v>*</v>
      </c>
      <c r="U64" s="31">
        <f>[37]Sheet1!T$35</f>
        <v>11.73</v>
      </c>
      <c r="V64" s="31">
        <f>[37]Sheet1!U$35</f>
        <v>13.3</v>
      </c>
      <c r="W64" s="32">
        <f t="shared" si="19"/>
        <v>12.52</v>
      </c>
      <c r="X64" s="31" t="str">
        <f>[37]Sheet1!W$35</f>
        <v>*</v>
      </c>
      <c r="Y64" s="31" t="str">
        <f>[37]Sheet1!X$35</f>
        <v>*</v>
      </c>
      <c r="Z64" s="32" t="str">
        <f t="shared" si="20"/>
        <v>*</v>
      </c>
      <c r="AA64" s="31" t="str">
        <f>[37]Sheet1!Z$35</f>
        <v>*</v>
      </c>
      <c r="AB64" s="31" t="str">
        <f>[37]Sheet1!AA$35</f>
        <v>*</v>
      </c>
      <c r="AC64" s="32" t="str">
        <f t="shared" si="21"/>
        <v>*</v>
      </c>
      <c r="AD64" s="31" t="str">
        <f>[37]Sheet1!AC$35</f>
        <v>*</v>
      </c>
      <c r="AE64" s="31" t="str">
        <f>[37]Sheet1!AD$35</f>
        <v>*</v>
      </c>
      <c r="AF64" s="32" t="str">
        <f t="shared" si="22"/>
        <v>*</v>
      </c>
      <c r="AG64" s="31" t="str">
        <f>[37]Sheet1!AF$35</f>
        <v>*</v>
      </c>
      <c r="AH64" s="31" t="str">
        <f>[37]Sheet1!AG$35</f>
        <v>*</v>
      </c>
      <c r="AI64" s="32" t="str">
        <f t="shared" si="23"/>
        <v>*</v>
      </c>
      <c r="AJ64" s="31" t="str">
        <f>[37]Sheet1!AI$35</f>
        <v>*</v>
      </c>
      <c r="AK64" s="31" t="str">
        <f>[37]Sheet1!AJ$35</f>
        <v>*</v>
      </c>
      <c r="AL64" s="32" t="str">
        <f t="shared" si="24"/>
        <v>*</v>
      </c>
      <c r="AM64" s="31" t="str">
        <f>[37]Sheet1!AL$35</f>
        <v>*</v>
      </c>
      <c r="AN64" s="31" t="str">
        <f>[37]Sheet1!AM$35</f>
        <v>*</v>
      </c>
      <c r="AO64" s="32" t="str">
        <f t="shared" si="25"/>
        <v>*</v>
      </c>
      <c r="AP64" s="31" t="str">
        <f>[37]Sheet1!AO$35</f>
        <v>*</v>
      </c>
      <c r="AQ64" s="31" t="str">
        <f>[37]Sheet1!AP$35</f>
        <v>*</v>
      </c>
      <c r="AR64" s="32" t="str">
        <f t="shared" si="26"/>
        <v>*</v>
      </c>
      <c r="AU64" s="34"/>
    </row>
    <row r="65" spans="1:48" s="28" customFormat="1" ht="15" x14ac:dyDescent="0.25">
      <c r="A65" s="11"/>
      <c r="B65" s="9" t="s">
        <v>43</v>
      </c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U65" s="29"/>
    </row>
    <row r="66" spans="1:48" s="33" customFormat="1" x14ac:dyDescent="0.25">
      <c r="A66" s="4">
        <v>37</v>
      </c>
      <c r="B66" s="10" t="s">
        <v>91</v>
      </c>
      <c r="C66" s="31" t="str">
        <f>[38]Sheet1!B$35</f>
        <v>*</v>
      </c>
      <c r="D66" s="31" t="str">
        <f>[38]Sheet1!C$35</f>
        <v>*</v>
      </c>
      <c r="E66" s="32" t="str">
        <f t="shared" si="27"/>
        <v>*</v>
      </c>
      <c r="F66" s="31" t="str">
        <f>[38]Sheet1!E$35</f>
        <v>*</v>
      </c>
      <c r="G66" s="31" t="str">
        <f>[38]Sheet1!F$35</f>
        <v>*</v>
      </c>
      <c r="H66" s="32" t="str">
        <f t="shared" si="14"/>
        <v>*</v>
      </c>
      <c r="I66" s="31" t="str">
        <f>[38]Sheet1!H$35</f>
        <v>*</v>
      </c>
      <c r="J66" s="31" t="str">
        <f>[38]Sheet1!I$35</f>
        <v>*</v>
      </c>
      <c r="K66" s="32" t="str">
        <f t="shared" si="15"/>
        <v>*</v>
      </c>
      <c r="L66" s="31" t="str">
        <f>[38]Sheet1!K$35</f>
        <v>*</v>
      </c>
      <c r="M66" s="31" t="str">
        <f>[38]Sheet1!L$35</f>
        <v>*</v>
      </c>
      <c r="N66" s="32" t="str">
        <f t="shared" si="16"/>
        <v>*</v>
      </c>
      <c r="O66" s="31" t="str">
        <f>[38]Sheet1!N$35</f>
        <v>*</v>
      </c>
      <c r="P66" s="31" t="str">
        <f>[38]Sheet1!O$35</f>
        <v>*</v>
      </c>
      <c r="Q66" s="32" t="str">
        <f t="shared" si="17"/>
        <v>*</v>
      </c>
      <c r="R66" s="31" t="str">
        <f>[38]Sheet1!Q$35</f>
        <v>*</v>
      </c>
      <c r="S66" s="31" t="str">
        <f>[38]Sheet1!R$35</f>
        <v>*</v>
      </c>
      <c r="T66" s="32" t="str">
        <f t="shared" si="18"/>
        <v>*</v>
      </c>
      <c r="U66" s="31" t="str">
        <f>[38]Sheet1!T$35</f>
        <v>*</v>
      </c>
      <c r="V66" s="31" t="str">
        <f>[38]Sheet1!U$35</f>
        <v>*</v>
      </c>
      <c r="W66" s="32" t="str">
        <f t="shared" si="19"/>
        <v>*</v>
      </c>
      <c r="X66" s="31" t="str">
        <f>[38]Sheet1!W$35</f>
        <v>*</v>
      </c>
      <c r="Y66" s="31" t="str">
        <f>[38]Sheet1!X$35</f>
        <v>*</v>
      </c>
      <c r="Z66" s="32" t="str">
        <f t="shared" si="20"/>
        <v>*</v>
      </c>
      <c r="AA66" s="31" t="str">
        <f>[38]Sheet1!Z$35</f>
        <v>*</v>
      </c>
      <c r="AB66" s="31" t="str">
        <f>[38]Sheet1!AA$35</f>
        <v>*</v>
      </c>
      <c r="AC66" s="32" t="str">
        <f t="shared" si="21"/>
        <v>*</v>
      </c>
      <c r="AD66" s="31" t="str">
        <f>[38]Sheet1!AC$35</f>
        <v>*</v>
      </c>
      <c r="AE66" s="31" t="str">
        <f>[38]Sheet1!AD$35</f>
        <v>*</v>
      </c>
      <c r="AF66" s="32" t="str">
        <f t="shared" si="22"/>
        <v>*</v>
      </c>
      <c r="AG66" s="31" t="str">
        <f>[38]Sheet1!AF$35</f>
        <v>*</v>
      </c>
      <c r="AH66" s="31" t="str">
        <f>[38]Sheet1!AG$35</f>
        <v>*</v>
      </c>
      <c r="AI66" s="32" t="str">
        <f t="shared" si="23"/>
        <v>*</v>
      </c>
      <c r="AJ66" s="31" t="str">
        <f>[38]Sheet1!AI$35</f>
        <v>*</v>
      </c>
      <c r="AK66" s="31" t="str">
        <f>[38]Sheet1!AJ$35</f>
        <v>*</v>
      </c>
      <c r="AL66" s="32" t="str">
        <f t="shared" si="24"/>
        <v>*</v>
      </c>
      <c r="AM66" s="31" t="str">
        <f>[38]Sheet1!AL$35</f>
        <v>*</v>
      </c>
      <c r="AN66" s="31" t="str">
        <f>[38]Sheet1!AM$35</f>
        <v>*</v>
      </c>
      <c r="AO66" s="32" t="str">
        <f t="shared" si="25"/>
        <v>*</v>
      </c>
      <c r="AP66" s="31" t="str">
        <f>[38]Sheet1!AO$35</f>
        <v>*</v>
      </c>
      <c r="AQ66" s="31" t="str">
        <f>[38]Sheet1!AP$35</f>
        <v>*</v>
      </c>
      <c r="AR66" s="32" t="str">
        <f t="shared" si="26"/>
        <v>*</v>
      </c>
      <c r="AU66" s="34"/>
    </row>
    <row r="67" spans="1:48" s="28" customFormat="1" ht="15" x14ac:dyDescent="0.25">
      <c r="A67" s="11"/>
      <c r="B67" s="9" t="s">
        <v>44</v>
      </c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U67" s="29"/>
    </row>
    <row r="68" spans="1:48" s="33" customFormat="1" x14ac:dyDescent="0.25">
      <c r="A68" s="4">
        <v>38</v>
      </c>
      <c r="B68" s="10" t="s">
        <v>90</v>
      </c>
      <c r="C68" s="31">
        <f>[39]Sheet1!B$35</f>
        <v>12.84</v>
      </c>
      <c r="D68" s="31">
        <f>[39]Sheet1!C$35</f>
        <v>14.68</v>
      </c>
      <c r="E68" s="32">
        <f t="shared" si="27"/>
        <v>13.76</v>
      </c>
      <c r="F68" s="31" t="str">
        <f>[39]Sheet1!E$35</f>
        <v>*</v>
      </c>
      <c r="G68" s="31" t="str">
        <f>[39]Sheet1!F$35</f>
        <v>*</v>
      </c>
      <c r="H68" s="32" t="str">
        <f t="shared" si="14"/>
        <v>*</v>
      </c>
      <c r="I68" s="31">
        <f>[39]Sheet1!H$35</f>
        <v>7.66</v>
      </c>
      <c r="J68" s="31">
        <f>[39]Sheet1!I$35</f>
        <v>7.76</v>
      </c>
      <c r="K68" s="32">
        <f t="shared" si="15"/>
        <v>7.71</v>
      </c>
      <c r="L68" s="31" t="str">
        <f>[39]Sheet1!K$35</f>
        <v>*</v>
      </c>
      <c r="M68" s="31" t="str">
        <f>[39]Sheet1!L$35</f>
        <v>*</v>
      </c>
      <c r="N68" s="32" t="str">
        <f t="shared" si="16"/>
        <v>*</v>
      </c>
      <c r="O68" s="31" t="str">
        <f>[39]Sheet1!N$35</f>
        <v>*</v>
      </c>
      <c r="P68" s="31" t="str">
        <f>[39]Sheet1!O$35</f>
        <v>*</v>
      </c>
      <c r="Q68" s="32" t="str">
        <f t="shared" si="17"/>
        <v>*</v>
      </c>
      <c r="R68" s="31" t="str">
        <f>[39]Sheet1!Q$35</f>
        <v>*</v>
      </c>
      <c r="S68" s="31" t="str">
        <f>[39]Sheet1!R$35</f>
        <v>*</v>
      </c>
      <c r="T68" s="32" t="str">
        <f t="shared" si="18"/>
        <v>*</v>
      </c>
      <c r="U68" s="31">
        <f>[39]Sheet1!T$35</f>
        <v>15.13</v>
      </c>
      <c r="V68" s="31">
        <f>[39]Sheet1!U$35</f>
        <v>16.09</v>
      </c>
      <c r="W68" s="32">
        <f t="shared" si="19"/>
        <v>15.61</v>
      </c>
      <c r="X68" s="31" t="str">
        <f>[39]Sheet1!W$35</f>
        <v>*</v>
      </c>
      <c r="Y68" s="31" t="str">
        <f>[39]Sheet1!X$35</f>
        <v>*</v>
      </c>
      <c r="Z68" s="32" t="str">
        <f t="shared" si="20"/>
        <v>*</v>
      </c>
      <c r="AA68" s="31" t="str">
        <f>[39]Sheet1!Z$35</f>
        <v>*</v>
      </c>
      <c r="AB68" s="31" t="str">
        <f>[39]Sheet1!AA$35</f>
        <v>*</v>
      </c>
      <c r="AC68" s="32" t="str">
        <f t="shared" si="21"/>
        <v>*</v>
      </c>
      <c r="AD68" s="31" t="str">
        <f>[39]Sheet1!AC$35</f>
        <v>*</v>
      </c>
      <c r="AE68" s="31" t="str">
        <f>[39]Sheet1!AD$35</f>
        <v>*</v>
      </c>
      <c r="AF68" s="32" t="str">
        <f t="shared" si="22"/>
        <v>*</v>
      </c>
      <c r="AG68" s="31" t="str">
        <f>[39]Sheet1!AF$35</f>
        <v>*</v>
      </c>
      <c r="AH68" s="31" t="str">
        <f>[39]Sheet1!AG$35</f>
        <v>*</v>
      </c>
      <c r="AI68" s="32" t="str">
        <f t="shared" si="23"/>
        <v>*</v>
      </c>
      <c r="AJ68" s="31" t="str">
        <f>[39]Sheet1!AI$35</f>
        <v>*</v>
      </c>
      <c r="AK68" s="31" t="str">
        <f>[39]Sheet1!AJ$35</f>
        <v>*</v>
      </c>
      <c r="AL68" s="32" t="str">
        <f t="shared" si="24"/>
        <v>*</v>
      </c>
      <c r="AM68" s="31" t="str">
        <f>[39]Sheet1!AL$35</f>
        <v>*</v>
      </c>
      <c r="AN68" s="31" t="str">
        <f>[39]Sheet1!AM$35</f>
        <v>*</v>
      </c>
      <c r="AO68" s="32" t="str">
        <f t="shared" si="25"/>
        <v>*</v>
      </c>
      <c r="AP68" s="31" t="str">
        <f>[39]Sheet1!AO$35</f>
        <v>*</v>
      </c>
      <c r="AQ68" s="31" t="str">
        <f>[39]Sheet1!AP$35</f>
        <v>*</v>
      </c>
      <c r="AR68" s="32" t="str">
        <f t="shared" si="26"/>
        <v>*</v>
      </c>
      <c r="AU68" s="34"/>
    </row>
    <row r="69" spans="1:48" s="28" customFormat="1" ht="15" x14ac:dyDescent="0.25">
      <c r="A69" s="11"/>
      <c r="B69" s="9" t="s">
        <v>45</v>
      </c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U69" s="29"/>
    </row>
    <row r="70" spans="1:48" s="33" customFormat="1" ht="25.5" x14ac:dyDescent="0.25">
      <c r="A70" s="4">
        <v>39</v>
      </c>
      <c r="B70" s="10" t="s">
        <v>83</v>
      </c>
      <c r="C70" s="31" t="str">
        <f>[40]Sheet1!B$35</f>
        <v>*</v>
      </c>
      <c r="D70" s="31" t="str">
        <f>[40]Sheet1!C$35</f>
        <v>*</v>
      </c>
      <c r="E70" s="32" t="str">
        <f t="shared" si="27"/>
        <v>*</v>
      </c>
      <c r="F70" s="31" t="str">
        <f>[40]Sheet1!E$35</f>
        <v>*</v>
      </c>
      <c r="G70" s="31" t="str">
        <f>[40]Sheet1!F$35</f>
        <v>*</v>
      </c>
      <c r="H70" s="32" t="str">
        <f t="shared" si="14"/>
        <v>*</v>
      </c>
      <c r="I70" s="31" t="str">
        <f>[40]Sheet1!H$35</f>
        <v>*</v>
      </c>
      <c r="J70" s="31" t="str">
        <f>[40]Sheet1!I$35</f>
        <v>*</v>
      </c>
      <c r="K70" s="32" t="str">
        <f t="shared" si="15"/>
        <v>*</v>
      </c>
      <c r="L70" s="31">
        <f>[40]Sheet1!K$35</f>
        <v>5.29</v>
      </c>
      <c r="M70" s="31">
        <f>[40]Sheet1!L$35</f>
        <v>5.29</v>
      </c>
      <c r="N70" s="32">
        <f t="shared" si="16"/>
        <v>5.29</v>
      </c>
      <c r="O70" s="31" t="str">
        <f>[40]Sheet1!N$35</f>
        <v>*</v>
      </c>
      <c r="P70" s="31" t="str">
        <f>[40]Sheet1!O$35</f>
        <v>*</v>
      </c>
      <c r="Q70" s="32" t="str">
        <f t="shared" si="17"/>
        <v>*</v>
      </c>
      <c r="R70" s="31" t="str">
        <f>[40]Sheet1!Q$35</f>
        <v>*</v>
      </c>
      <c r="S70" s="31" t="str">
        <f>[40]Sheet1!R$35</f>
        <v>*</v>
      </c>
      <c r="T70" s="32" t="str">
        <f t="shared" si="18"/>
        <v>*</v>
      </c>
      <c r="U70" s="31" t="str">
        <f>[40]Sheet1!T$35</f>
        <v>*</v>
      </c>
      <c r="V70" s="31" t="str">
        <f>[40]Sheet1!U$35</f>
        <v>*</v>
      </c>
      <c r="W70" s="32" t="str">
        <f t="shared" si="19"/>
        <v>*</v>
      </c>
      <c r="X70" s="31" t="str">
        <f>[40]Sheet1!W$35</f>
        <v>*</v>
      </c>
      <c r="Y70" s="31" t="str">
        <f>[40]Sheet1!X$35</f>
        <v>*</v>
      </c>
      <c r="Z70" s="32" t="str">
        <f t="shared" si="20"/>
        <v>*</v>
      </c>
      <c r="AA70" s="31" t="str">
        <f>[40]Sheet1!Z$35</f>
        <v>*</v>
      </c>
      <c r="AB70" s="31" t="str">
        <f>[40]Sheet1!AA$35</f>
        <v>*</v>
      </c>
      <c r="AC70" s="32" t="str">
        <f t="shared" si="21"/>
        <v>*</v>
      </c>
      <c r="AD70" s="31" t="str">
        <f>[40]Sheet1!AC$35</f>
        <v>*</v>
      </c>
      <c r="AE70" s="31" t="str">
        <f>[40]Sheet1!AD$35</f>
        <v>*</v>
      </c>
      <c r="AF70" s="32" t="str">
        <f t="shared" si="22"/>
        <v>*</v>
      </c>
      <c r="AG70" s="31" t="str">
        <f>[40]Sheet1!AF$35</f>
        <v>*</v>
      </c>
      <c r="AH70" s="31" t="str">
        <f>[40]Sheet1!AG$35</f>
        <v>*</v>
      </c>
      <c r="AI70" s="32" t="str">
        <f t="shared" si="23"/>
        <v>*</v>
      </c>
      <c r="AJ70" s="31" t="str">
        <f>[40]Sheet1!AI$35</f>
        <v>*</v>
      </c>
      <c r="AK70" s="31" t="str">
        <f>[40]Sheet1!AJ$35</f>
        <v>*</v>
      </c>
      <c r="AL70" s="32" t="str">
        <f t="shared" si="24"/>
        <v>*</v>
      </c>
      <c r="AM70" s="31" t="str">
        <f>[40]Sheet1!AL$35</f>
        <v>*</v>
      </c>
      <c r="AN70" s="31" t="str">
        <f>[40]Sheet1!AM$35</f>
        <v>*</v>
      </c>
      <c r="AO70" s="32" t="str">
        <f t="shared" si="25"/>
        <v>*</v>
      </c>
      <c r="AP70" s="31" t="str">
        <f>[40]Sheet1!AO$35</f>
        <v>*</v>
      </c>
      <c r="AQ70" s="31" t="str">
        <f>[40]Sheet1!AP$35</f>
        <v>*</v>
      </c>
      <c r="AR70" s="32" t="str">
        <f t="shared" si="26"/>
        <v>*</v>
      </c>
      <c r="AU70" s="34"/>
    </row>
    <row r="71" spans="1:48" s="33" customFormat="1" x14ac:dyDescent="0.25">
      <c r="A71" s="4">
        <v>40</v>
      </c>
      <c r="B71" s="10" t="s">
        <v>84</v>
      </c>
      <c r="C71" s="31" t="str">
        <f>[41]Sheet1!B$35</f>
        <v>*</v>
      </c>
      <c r="D71" s="31" t="str">
        <f>[41]Sheet1!C$35</f>
        <v>*</v>
      </c>
      <c r="E71" s="32" t="str">
        <f t="shared" si="27"/>
        <v>*</v>
      </c>
      <c r="F71" s="31" t="str">
        <f>[41]Sheet1!E$35</f>
        <v>*</v>
      </c>
      <c r="G71" s="31" t="str">
        <f>[41]Sheet1!F$35</f>
        <v>*</v>
      </c>
      <c r="H71" s="32" t="str">
        <f t="shared" si="14"/>
        <v>*</v>
      </c>
      <c r="I71" s="31" t="str">
        <f>[41]Sheet1!H$35</f>
        <v>*</v>
      </c>
      <c r="J71" s="31" t="str">
        <f>[41]Sheet1!I$35</f>
        <v>*</v>
      </c>
      <c r="K71" s="32" t="str">
        <f t="shared" si="15"/>
        <v>*</v>
      </c>
      <c r="L71" s="31">
        <f>[41]Sheet1!K$35</f>
        <v>4.55</v>
      </c>
      <c r="M71" s="31">
        <f>[41]Sheet1!L$35</f>
        <v>6.18</v>
      </c>
      <c r="N71" s="32">
        <f t="shared" si="16"/>
        <v>5.37</v>
      </c>
      <c r="O71" s="31">
        <f>[41]Sheet1!N$35</f>
        <v>8.98</v>
      </c>
      <c r="P71" s="31">
        <f>[41]Sheet1!O$35</f>
        <v>9.7100000000000009</v>
      </c>
      <c r="Q71" s="32">
        <f t="shared" si="17"/>
        <v>9.35</v>
      </c>
      <c r="R71" s="31" t="str">
        <f>[41]Sheet1!Q$35</f>
        <v>*</v>
      </c>
      <c r="S71" s="31" t="str">
        <f>[41]Sheet1!R$35</f>
        <v>*</v>
      </c>
      <c r="T71" s="32" t="str">
        <f t="shared" si="18"/>
        <v>*</v>
      </c>
      <c r="U71" s="31" t="str">
        <f>[41]Sheet1!T$35</f>
        <v>*</v>
      </c>
      <c r="V71" s="31" t="str">
        <f>[41]Sheet1!U$35</f>
        <v>*</v>
      </c>
      <c r="W71" s="32" t="str">
        <f t="shared" si="19"/>
        <v>*</v>
      </c>
      <c r="X71" s="31" t="str">
        <f>[41]Sheet1!W$35</f>
        <v>*</v>
      </c>
      <c r="Y71" s="31" t="str">
        <f>[41]Sheet1!X$35</f>
        <v>*</v>
      </c>
      <c r="Z71" s="32" t="str">
        <f t="shared" si="20"/>
        <v>*</v>
      </c>
      <c r="AA71" s="31" t="str">
        <f>[41]Sheet1!Z$35</f>
        <v>*</v>
      </c>
      <c r="AB71" s="31" t="str">
        <f>[41]Sheet1!AA$35</f>
        <v>*</v>
      </c>
      <c r="AC71" s="32" t="str">
        <f t="shared" si="21"/>
        <v>*</v>
      </c>
      <c r="AD71" s="31" t="str">
        <f>[41]Sheet1!AC$35</f>
        <v>*</v>
      </c>
      <c r="AE71" s="31" t="str">
        <f>[41]Sheet1!AD$35</f>
        <v>*</v>
      </c>
      <c r="AF71" s="32" t="str">
        <f t="shared" si="22"/>
        <v>*</v>
      </c>
      <c r="AG71" s="31" t="str">
        <f>[41]Sheet1!AF$35</f>
        <v>*</v>
      </c>
      <c r="AH71" s="31" t="str">
        <f>[41]Sheet1!AG$35</f>
        <v>*</v>
      </c>
      <c r="AI71" s="32" t="str">
        <f t="shared" si="23"/>
        <v>*</v>
      </c>
      <c r="AJ71" s="31" t="str">
        <f>[41]Sheet1!AI$35</f>
        <v>*</v>
      </c>
      <c r="AK71" s="31" t="str">
        <f>[41]Sheet1!AJ$35</f>
        <v>*</v>
      </c>
      <c r="AL71" s="32" t="str">
        <f t="shared" si="24"/>
        <v>*</v>
      </c>
      <c r="AM71" s="31" t="str">
        <f>[41]Sheet1!AL$35</f>
        <v>*</v>
      </c>
      <c r="AN71" s="31" t="str">
        <f>[41]Sheet1!AM$35</f>
        <v>*</v>
      </c>
      <c r="AO71" s="32" t="str">
        <f t="shared" si="25"/>
        <v>*</v>
      </c>
      <c r="AP71" s="31" t="str">
        <f>[41]Sheet1!AO$35</f>
        <v>*</v>
      </c>
      <c r="AQ71" s="31" t="str">
        <f>[41]Sheet1!AP$35</f>
        <v>*</v>
      </c>
      <c r="AR71" s="32" t="str">
        <f t="shared" si="26"/>
        <v>*</v>
      </c>
      <c r="AU71" s="34"/>
    </row>
    <row r="72" spans="1:48" s="33" customFormat="1" x14ac:dyDescent="0.25">
      <c r="A72" s="4">
        <v>41</v>
      </c>
      <c r="B72" s="10" t="s">
        <v>85</v>
      </c>
      <c r="C72" s="31" t="str">
        <f>[42]Sheet1!B$35</f>
        <v>*</v>
      </c>
      <c r="D72" s="31" t="str">
        <f>[42]Sheet1!C$35</f>
        <v>*</v>
      </c>
      <c r="E72" s="32" t="str">
        <f t="shared" si="27"/>
        <v>*</v>
      </c>
      <c r="F72" s="31" t="str">
        <f>[42]Sheet1!E$35</f>
        <v>*</v>
      </c>
      <c r="G72" s="31" t="str">
        <f>[42]Sheet1!F$35</f>
        <v>*</v>
      </c>
      <c r="H72" s="32" t="str">
        <f t="shared" si="14"/>
        <v>*</v>
      </c>
      <c r="I72" s="31" t="str">
        <f>[42]Sheet1!H$35</f>
        <v>*</v>
      </c>
      <c r="J72" s="31" t="str">
        <f>[42]Sheet1!I$35</f>
        <v>*</v>
      </c>
      <c r="K72" s="32" t="str">
        <f t="shared" si="15"/>
        <v>*</v>
      </c>
      <c r="L72" s="31" t="str">
        <f>[42]Sheet1!K$35</f>
        <v>*</v>
      </c>
      <c r="M72" s="31" t="str">
        <f>[42]Sheet1!L$35</f>
        <v>*</v>
      </c>
      <c r="N72" s="32" t="str">
        <f t="shared" si="16"/>
        <v>*</v>
      </c>
      <c r="O72" s="31">
        <f>[42]Sheet1!N$35</f>
        <v>24.27</v>
      </c>
      <c r="P72" s="31">
        <f>[42]Sheet1!O$35</f>
        <v>27.38</v>
      </c>
      <c r="Q72" s="32">
        <f t="shared" si="17"/>
        <v>25.83</v>
      </c>
      <c r="R72" s="31" t="str">
        <f>[42]Sheet1!Q$35</f>
        <v>*</v>
      </c>
      <c r="S72" s="31" t="str">
        <f>[42]Sheet1!R$35</f>
        <v>*</v>
      </c>
      <c r="T72" s="32" t="str">
        <f t="shared" si="18"/>
        <v>*</v>
      </c>
      <c r="U72" s="31" t="str">
        <f>[42]Sheet1!T$35</f>
        <v>*</v>
      </c>
      <c r="V72" s="31" t="str">
        <f>[42]Sheet1!U$35</f>
        <v>*</v>
      </c>
      <c r="W72" s="32" t="str">
        <f t="shared" si="19"/>
        <v>*</v>
      </c>
      <c r="X72" s="31" t="str">
        <f>[42]Sheet1!W$35</f>
        <v>*</v>
      </c>
      <c r="Y72" s="31" t="str">
        <f>[42]Sheet1!X$35</f>
        <v>*</v>
      </c>
      <c r="Z72" s="32" t="str">
        <f t="shared" si="20"/>
        <v>*</v>
      </c>
      <c r="AA72" s="31" t="str">
        <f>[42]Sheet1!Z$35</f>
        <v>*</v>
      </c>
      <c r="AB72" s="31" t="str">
        <f>[42]Sheet1!AA$35</f>
        <v>*</v>
      </c>
      <c r="AC72" s="32" t="str">
        <f t="shared" si="21"/>
        <v>*</v>
      </c>
      <c r="AD72" s="31" t="str">
        <f>[42]Sheet1!AC$35</f>
        <v>*</v>
      </c>
      <c r="AE72" s="31" t="str">
        <f>[42]Sheet1!AD$35</f>
        <v>*</v>
      </c>
      <c r="AF72" s="32" t="str">
        <f t="shared" si="22"/>
        <v>*</v>
      </c>
      <c r="AG72" s="31">
        <f>[42]Sheet1!AF$35</f>
        <v>25.9</v>
      </c>
      <c r="AH72" s="31">
        <f>[42]Sheet1!AG$35</f>
        <v>25.9</v>
      </c>
      <c r="AI72" s="32">
        <f t="shared" si="23"/>
        <v>25.9</v>
      </c>
      <c r="AJ72" s="31" t="str">
        <f>[42]Sheet1!AI$35</f>
        <v>*</v>
      </c>
      <c r="AK72" s="31" t="str">
        <f>[42]Sheet1!AJ$35</f>
        <v>*</v>
      </c>
      <c r="AL72" s="32" t="str">
        <f t="shared" si="24"/>
        <v>*</v>
      </c>
      <c r="AM72" s="31" t="str">
        <f>[42]Sheet1!AL$35</f>
        <v>*</v>
      </c>
      <c r="AN72" s="31" t="str">
        <f>[42]Sheet1!AM$35</f>
        <v>*</v>
      </c>
      <c r="AO72" s="32" t="str">
        <f t="shared" si="25"/>
        <v>*</v>
      </c>
      <c r="AP72" s="31" t="str">
        <f>[42]Sheet1!AO$35</f>
        <v>*</v>
      </c>
      <c r="AQ72" s="31" t="str">
        <f>[42]Sheet1!AP$35</f>
        <v>*</v>
      </c>
      <c r="AR72" s="32" t="str">
        <f t="shared" si="26"/>
        <v>*</v>
      </c>
      <c r="AU72" s="34"/>
    </row>
    <row r="73" spans="1:48" s="28" customFormat="1" ht="15" x14ac:dyDescent="0.25">
      <c r="A73" s="14"/>
      <c r="B73" s="15" t="s">
        <v>86</v>
      </c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F73" s="36"/>
      <c r="AG73" s="36"/>
      <c r="AH73" s="36"/>
      <c r="AI73" s="36"/>
      <c r="AJ73" s="36"/>
      <c r="AK73" s="36"/>
      <c r="AL73" s="36"/>
      <c r="AM73" s="36"/>
      <c r="AN73" s="36"/>
      <c r="AO73" s="36"/>
      <c r="AP73" s="36"/>
      <c r="AQ73" s="36"/>
      <c r="AR73" s="36"/>
      <c r="AU73" s="29"/>
    </row>
    <row r="74" spans="1:48" s="33" customFormat="1" x14ac:dyDescent="0.25">
      <c r="A74" s="4">
        <v>42</v>
      </c>
      <c r="B74" s="10" t="s">
        <v>87</v>
      </c>
      <c r="C74" s="31">
        <f>[43]Sheet1!B$35</f>
        <v>8.6</v>
      </c>
      <c r="D74" s="31">
        <f>[43]Sheet1!C$35</f>
        <v>8.8699999999999992</v>
      </c>
      <c r="E74" s="32">
        <f t="shared" si="27"/>
        <v>8.74</v>
      </c>
      <c r="F74" s="31" t="str">
        <f>[43]Sheet1!E$35</f>
        <v>*</v>
      </c>
      <c r="G74" s="31" t="str">
        <f>[43]Sheet1!F$35</f>
        <v>*</v>
      </c>
      <c r="H74" s="32" t="str">
        <f t="shared" si="14"/>
        <v>*</v>
      </c>
      <c r="I74" s="31">
        <f>[43]Sheet1!H$35</f>
        <v>7.08</v>
      </c>
      <c r="J74" s="31">
        <f>[43]Sheet1!I$35</f>
        <v>9.6</v>
      </c>
      <c r="K74" s="32">
        <f t="shared" si="15"/>
        <v>8.34</v>
      </c>
      <c r="L74" s="31" t="str">
        <f>[43]Sheet1!K$35</f>
        <v>*</v>
      </c>
      <c r="M74" s="31" t="str">
        <f>[43]Sheet1!L$35</f>
        <v>*</v>
      </c>
      <c r="N74" s="32" t="str">
        <f t="shared" si="16"/>
        <v>*</v>
      </c>
      <c r="O74" s="31" t="str">
        <f>[43]Sheet1!N$35</f>
        <v>*</v>
      </c>
      <c r="P74" s="31" t="str">
        <f>[43]Sheet1!O$35</f>
        <v>*</v>
      </c>
      <c r="Q74" s="32" t="str">
        <f t="shared" si="17"/>
        <v>*</v>
      </c>
      <c r="R74" s="31" t="str">
        <f>[43]Sheet1!Q$35</f>
        <v>*</v>
      </c>
      <c r="S74" s="31" t="str">
        <f>[43]Sheet1!R$35</f>
        <v>*</v>
      </c>
      <c r="T74" s="32" t="str">
        <f t="shared" si="18"/>
        <v>*</v>
      </c>
      <c r="U74" s="31" t="str">
        <f>[43]Sheet1!T$35</f>
        <v>*</v>
      </c>
      <c r="V74" s="31" t="str">
        <f>[43]Sheet1!U$35</f>
        <v>*</v>
      </c>
      <c r="W74" s="32" t="str">
        <f t="shared" si="19"/>
        <v>*</v>
      </c>
      <c r="X74" s="31" t="str">
        <f>[43]Sheet1!W$35</f>
        <v>*</v>
      </c>
      <c r="Y74" s="31" t="str">
        <f>[43]Sheet1!X$35</f>
        <v>*</v>
      </c>
      <c r="Z74" s="32" t="str">
        <f t="shared" si="20"/>
        <v>*</v>
      </c>
      <c r="AA74" s="31" t="str">
        <f>[43]Sheet1!Z$35</f>
        <v>*</v>
      </c>
      <c r="AB74" s="31" t="str">
        <f>[43]Sheet1!AA$35</f>
        <v>*</v>
      </c>
      <c r="AC74" s="32" t="str">
        <f t="shared" si="21"/>
        <v>*</v>
      </c>
      <c r="AD74" s="31" t="str">
        <f>[43]Sheet1!AC$35</f>
        <v>*</v>
      </c>
      <c r="AE74" s="31" t="str">
        <f>[43]Sheet1!AD$35</f>
        <v>*</v>
      </c>
      <c r="AF74" s="32" t="str">
        <f t="shared" si="22"/>
        <v>*</v>
      </c>
      <c r="AG74" s="31" t="str">
        <f>[43]Sheet1!AF$35</f>
        <v>*</v>
      </c>
      <c r="AH74" s="31" t="str">
        <f>[43]Sheet1!AG$35</f>
        <v>*</v>
      </c>
      <c r="AI74" s="32" t="str">
        <f t="shared" si="23"/>
        <v>*</v>
      </c>
      <c r="AJ74" s="31" t="str">
        <f>[43]Sheet1!AI$35</f>
        <v>*</v>
      </c>
      <c r="AK74" s="31" t="str">
        <f>[43]Sheet1!AJ$35</f>
        <v>*</v>
      </c>
      <c r="AL74" s="32" t="str">
        <f t="shared" si="24"/>
        <v>*</v>
      </c>
      <c r="AM74" s="31" t="str">
        <f>[43]Sheet1!AL$35</f>
        <v>*</v>
      </c>
      <c r="AN74" s="31" t="str">
        <f>[43]Sheet1!AM$35</f>
        <v>*</v>
      </c>
      <c r="AO74" s="32" t="str">
        <f t="shared" si="25"/>
        <v>*</v>
      </c>
      <c r="AP74" s="31" t="str">
        <f>[43]Sheet1!AO$35</f>
        <v>*</v>
      </c>
      <c r="AQ74" s="31" t="str">
        <f>[43]Sheet1!AP$35</f>
        <v>*</v>
      </c>
      <c r="AR74" s="32" t="str">
        <f t="shared" si="26"/>
        <v>*</v>
      </c>
      <c r="AU74" s="34"/>
    </row>
    <row r="75" spans="1:48" s="33" customFormat="1" x14ac:dyDescent="0.25">
      <c r="A75" s="4">
        <v>43</v>
      </c>
      <c r="B75" s="10" t="s">
        <v>88</v>
      </c>
      <c r="C75" s="31" t="str">
        <f>[44]Sheet1!B$35</f>
        <v>*</v>
      </c>
      <c r="D75" s="31" t="str">
        <f>[44]Sheet1!C$35</f>
        <v>*</v>
      </c>
      <c r="E75" s="32" t="str">
        <f t="shared" si="27"/>
        <v>*</v>
      </c>
      <c r="F75" s="31" t="str">
        <f>[44]Sheet1!E$35</f>
        <v>*</v>
      </c>
      <c r="G75" s="31" t="str">
        <f>[44]Sheet1!F$35</f>
        <v>*</v>
      </c>
      <c r="H75" s="32" t="str">
        <f t="shared" si="14"/>
        <v>*</v>
      </c>
      <c r="I75" s="31" t="str">
        <f>[44]Sheet1!H$35</f>
        <v>*</v>
      </c>
      <c r="J75" s="31" t="str">
        <f>[44]Sheet1!I$35</f>
        <v>*</v>
      </c>
      <c r="K75" s="32" t="str">
        <f t="shared" si="15"/>
        <v>*</v>
      </c>
      <c r="L75" s="31" t="str">
        <f>[44]Sheet1!K$35</f>
        <v>*</v>
      </c>
      <c r="M75" s="31" t="str">
        <f>[44]Sheet1!L$35</f>
        <v>*</v>
      </c>
      <c r="N75" s="32" t="str">
        <f t="shared" si="16"/>
        <v>*</v>
      </c>
      <c r="O75" s="31" t="str">
        <f>[44]Sheet1!N$35</f>
        <v>*</v>
      </c>
      <c r="P75" s="31" t="str">
        <f>[44]Sheet1!O$35</f>
        <v>*</v>
      </c>
      <c r="Q75" s="32" t="str">
        <f t="shared" si="17"/>
        <v>*</v>
      </c>
      <c r="R75" s="31" t="str">
        <f>[44]Sheet1!Q$35</f>
        <v>*</v>
      </c>
      <c r="S75" s="31" t="str">
        <f>[44]Sheet1!R$35</f>
        <v>*</v>
      </c>
      <c r="T75" s="32" t="str">
        <f t="shared" si="18"/>
        <v>*</v>
      </c>
      <c r="U75" s="31" t="str">
        <f>[44]Sheet1!T$35</f>
        <v>*</v>
      </c>
      <c r="V75" s="31" t="str">
        <f>[44]Sheet1!U$35</f>
        <v>*</v>
      </c>
      <c r="W75" s="32" t="str">
        <f t="shared" si="19"/>
        <v>*</v>
      </c>
      <c r="X75" s="31" t="str">
        <f>[44]Sheet1!W$35</f>
        <v>*</v>
      </c>
      <c r="Y75" s="31" t="str">
        <f>[44]Sheet1!X$35</f>
        <v>*</v>
      </c>
      <c r="Z75" s="32" t="str">
        <f t="shared" si="20"/>
        <v>*</v>
      </c>
      <c r="AA75" s="31" t="str">
        <f>[44]Sheet1!Z$35</f>
        <v>*</v>
      </c>
      <c r="AB75" s="31" t="str">
        <f>[44]Sheet1!AA$35</f>
        <v>*</v>
      </c>
      <c r="AC75" s="32" t="str">
        <f t="shared" si="21"/>
        <v>*</v>
      </c>
      <c r="AD75" s="31" t="str">
        <f>[44]Sheet1!AC$35</f>
        <v>*</v>
      </c>
      <c r="AE75" s="31" t="str">
        <f>[44]Sheet1!AD$35</f>
        <v>*</v>
      </c>
      <c r="AF75" s="32" t="str">
        <f t="shared" si="22"/>
        <v>*</v>
      </c>
      <c r="AG75" s="31" t="str">
        <f>[44]Sheet1!AF$35</f>
        <v>*</v>
      </c>
      <c r="AH75" s="31" t="str">
        <f>[44]Sheet1!AG$35</f>
        <v>*</v>
      </c>
      <c r="AI75" s="32" t="str">
        <f t="shared" si="23"/>
        <v>*</v>
      </c>
      <c r="AJ75" s="31" t="str">
        <f>[44]Sheet1!AI$35</f>
        <v>*</v>
      </c>
      <c r="AK75" s="31" t="str">
        <f>[44]Sheet1!AJ$35</f>
        <v>*</v>
      </c>
      <c r="AL75" s="32" t="str">
        <f t="shared" si="24"/>
        <v>*</v>
      </c>
      <c r="AM75" s="31" t="str">
        <f>[44]Sheet1!AL$35</f>
        <v>*</v>
      </c>
      <c r="AN75" s="31" t="str">
        <f>[44]Sheet1!AM$35</f>
        <v>*</v>
      </c>
      <c r="AO75" s="32" t="str">
        <f t="shared" si="25"/>
        <v>*</v>
      </c>
      <c r="AP75" s="31" t="str">
        <f>[44]Sheet1!AO$35</f>
        <v>*</v>
      </c>
      <c r="AQ75" s="31" t="str">
        <f>[44]Sheet1!AP$35</f>
        <v>*</v>
      </c>
      <c r="AR75" s="32" t="str">
        <f t="shared" si="26"/>
        <v>*</v>
      </c>
      <c r="AU75" s="34"/>
    </row>
    <row r="76" spans="1:48" s="33" customFormat="1" x14ac:dyDescent="0.25">
      <c r="A76" s="4">
        <v>44</v>
      </c>
      <c r="B76" s="10" t="s">
        <v>89</v>
      </c>
      <c r="C76" s="31" t="str">
        <f>[45]Sheet1!B$35</f>
        <v>*</v>
      </c>
      <c r="D76" s="31" t="str">
        <f>[45]Sheet1!C$35</f>
        <v>*</v>
      </c>
      <c r="E76" s="32" t="str">
        <f t="shared" si="27"/>
        <v>*</v>
      </c>
      <c r="F76" s="31" t="str">
        <f>[45]Sheet1!E$35</f>
        <v>*</v>
      </c>
      <c r="G76" s="31" t="str">
        <f>[45]Sheet1!F$35</f>
        <v>*</v>
      </c>
      <c r="H76" s="32" t="str">
        <f t="shared" si="14"/>
        <v>*</v>
      </c>
      <c r="I76" s="31" t="str">
        <f>[45]Sheet1!H$35</f>
        <v>*</v>
      </c>
      <c r="J76" s="31" t="str">
        <f>[45]Sheet1!I$35</f>
        <v>*</v>
      </c>
      <c r="K76" s="32" t="str">
        <f t="shared" si="15"/>
        <v>*</v>
      </c>
      <c r="L76" s="31" t="str">
        <f>[45]Sheet1!K$35</f>
        <v>*</v>
      </c>
      <c r="M76" s="31" t="str">
        <f>[45]Sheet1!L$35</f>
        <v>*</v>
      </c>
      <c r="N76" s="32" t="str">
        <f t="shared" si="16"/>
        <v>*</v>
      </c>
      <c r="O76" s="31" t="str">
        <f>[45]Sheet1!N$35</f>
        <v>*</v>
      </c>
      <c r="P76" s="31" t="str">
        <f>[45]Sheet1!O$35</f>
        <v>*</v>
      </c>
      <c r="Q76" s="32" t="str">
        <f t="shared" si="17"/>
        <v>*</v>
      </c>
      <c r="R76" s="31" t="str">
        <f>[45]Sheet1!Q$35</f>
        <v>*</v>
      </c>
      <c r="S76" s="31" t="str">
        <f>[45]Sheet1!R$35</f>
        <v>*</v>
      </c>
      <c r="T76" s="32" t="str">
        <f t="shared" si="18"/>
        <v>*</v>
      </c>
      <c r="U76" s="31" t="str">
        <f>[45]Sheet1!T$35</f>
        <v>*</v>
      </c>
      <c r="V76" s="31" t="str">
        <f>[45]Sheet1!U$35</f>
        <v>*</v>
      </c>
      <c r="W76" s="32" t="str">
        <f t="shared" si="19"/>
        <v>*</v>
      </c>
      <c r="X76" s="31" t="str">
        <f>[45]Sheet1!W$35</f>
        <v>*</v>
      </c>
      <c r="Y76" s="31" t="str">
        <f>[45]Sheet1!X$35</f>
        <v>*</v>
      </c>
      <c r="Z76" s="32" t="str">
        <f t="shared" si="20"/>
        <v>*</v>
      </c>
      <c r="AA76" s="31" t="str">
        <f>[45]Sheet1!Z$35</f>
        <v>*</v>
      </c>
      <c r="AB76" s="31" t="str">
        <f>[45]Sheet1!AA$35</f>
        <v>*</v>
      </c>
      <c r="AC76" s="32" t="str">
        <f t="shared" si="21"/>
        <v>*</v>
      </c>
      <c r="AD76" s="31" t="str">
        <f>[45]Sheet1!AC$35</f>
        <v>*</v>
      </c>
      <c r="AE76" s="31" t="str">
        <f>[45]Sheet1!AD$35</f>
        <v>*</v>
      </c>
      <c r="AF76" s="32" t="str">
        <f t="shared" si="22"/>
        <v>*</v>
      </c>
      <c r="AG76" s="31" t="str">
        <f>[45]Sheet1!AF$35</f>
        <v>*</v>
      </c>
      <c r="AH76" s="31" t="str">
        <f>[45]Sheet1!AG$35</f>
        <v>*</v>
      </c>
      <c r="AI76" s="32" t="str">
        <f t="shared" si="23"/>
        <v>*</v>
      </c>
      <c r="AJ76" s="31" t="str">
        <f>[45]Sheet1!AI$35</f>
        <v>*</v>
      </c>
      <c r="AK76" s="31" t="str">
        <f>[45]Sheet1!AJ$35</f>
        <v>*</v>
      </c>
      <c r="AL76" s="32" t="str">
        <f t="shared" si="24"/>
        <v>*</v>
      </c>
      <c r="AM76" s="31" t="str">
        <f>[45]Sheet1!AL$35</f>
        <v>*</v>
      </c>
      <c r="AN76" s="31" t="str">
        <f>[45]Sheet1!AM$35</f>
        <v>*</v>
      </c>
      <c r="AO76" s="32" t="str">
        <f t="shared" si="25"/>
        <v>*</v>
      </c>
      <c r="AP76" s="31" t="str">
        <f>[45]Sheet1!AO$35</f>
        <v>*</v>
      </c>
      <c r="AQ76" s="31" t="str">
        <f>[45]Sheet1!AP$35</f>
        <v>*</v>
      </c>
      <c r="AR76" s="32" t="str">
        <f t="shared" si="26"/>
        <v>*</v>
      </c>
      <c r="AU76" s="34"/>
    </row>
    <row r="77" spans="1:48" s="28" customFormat="1" ht="15" x14ac:dyDescent="0.25">
      <c r="A77" s="11"/>
      <c r="B77" s="9" t="s">
        <v>46</v>
      </c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0"/>
      <c r="AG77" s="30"/>
      <c r="AH77" s="30"/>
      <c r="AI77" s="30"/>
      <c r="AJ77" s="30"/>
      <c r="AK77" s="30"/>
      <c r="AL77" s="30"/>
      <c r="AM77" s="30"/>
      <c r="AN77" s="30"/>
      <c r="AO77" s="30"/>
      <c r="AP77" s="30"/>
      <c r="AQ77" s="30"/>
      <c r="AR77" s="30"/>
      <c r="AU77" s="29"/>
    </row>
    <row r="78" spans="1:48" s="28" customFormat="1" ht="15" x14ac:dyDescent="0.25">
      <c r="A78" s="4">
        <v>45</v>
      </c>
      <c r="B78" s="10" t="s">
        <v>82</v>
      </c>
      <c r="C78" s="31" t="str">
        <f>[46]Sheet1!B$35</f>
        <v>*</v>
      </c>
      <c r="D78" s="31" t="str">
        <f>[46]Sheet1!C$35</f>
        <v>*</v>
      </c>
      <c r="E78" s="32" t="str">
        <f t="shared" si="27"/>
        <v>*</v>
      </c>
      <c r="F78" s="31" t="str">
        <f>[46]Sheet1!E$35</f>
        <v>*</v>
      </c>
      <c r="G78" s="31" t="str">
        <f>[46]Sheet1!F$35</f>
        <v>*</v>
      </c>
      <c r="H78" s="32" t="str">
        <f t="shared" si="14"/>
        <v>*</v>
      </c>
      <c r="I78" s="31">
        <f>[46]Sheet1!H$35</f>
        <v>6.65</v>
      </c>
      <c r="J78" s="31">
        <f>[46]Sheet1!I$35</f>
        <v>7</v>
      </c>
      <c r="K78" s="32">
        <f t="shared" si="15"/>
        <v>6.83</v>
      </c>
      <c r="L78" s="31">
        <f>[46]Sheet1!K$35</f>
        <v>6.36</v>
      </c>
      <c r="M78" s="31">
        <f>[46]Sheet1!L$35</f>
        <v>7.59</v>
      </c>
      <c r="N78" s="32">
        <f t="shared" si="16"/>
        <v>6.98</v>
      </c>
      <c r="O78" s="31">
        <f>[46]Sheet1!N$35</f>
        <v>10.19</v>
      </c>
      <c r="P78" s="31">
        <f>[46]Sheet1!O$35</f>
        <v>12.55</v>
      </c>
      <c r="Q78" s="32">
        <f t="shared" si="17"/>
        <v>11.37</v>
      </c>
      <c r="R78" s="31" t="str">
        <f>[46]Sheet1!Q$35</f>
        <v>*</v>
      </c>
      <c r="S78" s="31" t="str">
        <f>[46]Sheet1!R$35</f>
        <v>*</v>
      </c>
      <c r="T78" s="32" t="str">
        <f t="shared" si="18"/>
        <v>*</v>
      </c>
      <c r="U78" s="31" t="str">
        <f>[46]Sheet1!T$35</f>
        <v>*</v>
      </c>
      <c r="V78" s="31" t="str">
        <f>[46]Sheet1!U$35</f>
        <v>*</v>
      </c>
      <c r="W78" s="32" t="str">
        <f t="shared" si="19"/>
        <v>*</v>
      </c>
      <c r="X78" s="31" t="str">
        <f>[46]Sheet1!W$35</f>
        <v>*</v>
      </c>
      <c r="Y78" s="31" t="str">
        <f>[46]Sheet1!X$35</f>
        <v>*</v>
      </c>
      <c r="Z78" s="32" t="str">
        <f t="shared" si="20"/>
        <v>*</v>
      </c>
      <c r="AA78" s="31" t="str">
        <f>[46]Sheet1!Z$35</f>
        <v>*</v>
      </c>
      <c r="AB78" s="31" t="str">
        <f>[46]Sheet1!AA$35</f>
        <v>*</v>
      </c>
      <c r="AC78" s="32" t="str">
        <f t="shared" si="21"/>
        <v>*</v>
      </c>
      <c r="AD78" s="31" t="str">
        <f>[46]Sheet1!AC$35</f>
        <v>*</v>
      </c>
      <c r="AE78" s="31" t="str">
        <f>[46]Sheet1!AD$35</f>
        <v>*</v>
      </c>
      <c r="AF78" s="32" t="str">
        <f t="shared" si="22"/>
        <v>*</v>
      </c>
      <c r="AG78" s="31" t="str">
        <f>[46]Sheet1!AF$35</f>
        <v>*</v>
      </c>
      <c r="AH78" s="31" t="str">
        <f>[46]Sheet1!AG$35</f>
        <v>*</v>
      </c>
      <c r="AI78" s="32" t="str">
        <f t="shared" si="23"/>
        <v>*</v>
      </c>
      <c r="AJ78" s="31" t="str">
        <f>[46]Sheet1!AI$35</f>
        <v>*</v>
      </c>
      <c r="AK78" s="31" t="str">
        <f>[46]Sheet1!AJ$35</f>
        <v>*</v>
      </c>
      <c r="AL78" s="32" t="str">
        <f t="shared" si="24"/>
        <v>*</v>
      </c>
      <c r="AM78" s="31" t="str">
        <f>[46]Sheet1!AL$35</f>
        <v>*</v>
      </c>
      <c r="AN78" s="31" t="str">
        <f>[46]Sheet1!AM$35</f>
        <v>*</v>
      </c>
      <c r="AO78" s="32" t="str">
        <f t="shared" si="25"/>
        <v>*</v>
      </c>
      <c r="AP78" s="31" t="str">
        <f>[46]Sheet1!AO$35</f>
        <v>*</v>
      </c>
      <c r="AQ78" s="31" t="str">
        <f>[46]Sheet1!AP$35</f>
        <v>*</v>
      </c>
      <c r="AR78" s="32" t="str">
        <f t="shared" si="26"/>
        <v>*</v>
      </c>
      <c r="AS78" s="33"/>
      <c r="AT78" s="33"/>
      <c r="AU78" s="34"/>
      <c r="AV78" s="33"/>
    </row>
    <row r="79" spans="1:48" s="33" customFormat="1" ht="15" x14ac:dyDescent="0.25">
      <c r="A79" s="11"/>
      <c r="B79" s="9" t="s">
        <v>47</v>
      </c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F79" s="30"/>
      <c r="AG79" s="30"/>
      <c r="AH79" s="30"/>
      <c r="AI79" s="30"/>
      <c r="AJ79" s="30"/>
      <c r="AK79" s="30"/>
      <c r="AL79" s="30"/>
      <c r="AM79" s="30"/>
      <c r="AN79" s="30"/>
      <c r="AO79" s="30"/>
      <c r="AP79" s="30"/>
      <c r="AQ79" s="30"/>
      <c r="AR79" s="30"/>
      <c r="AS79" s="28"/>
      <c r="AT79" s="28"/>
      <c r="AU79" s="29"/>
      <c r="AV79" s="28"/>
    </row>
    <row r="80" spans="1:48" s="28" customFormat="1" ht="15" x14ac:dyDescent="0.25">
      <c r="A80" s="4">
        <v>46</v>
      </c>
      <c r="B80" s="10" t="s">
        <v>81</v>
      </c>
      <c r="C80" s="31">
        <f>[47]Sheet1!B$35</f>
        <v>8.8000000000000007</v>
      </c>
      <c r="D80" s="31">
        <f>[47]Sheet1!C$35</f>
        <v>8.8000000000000007</v>
      </c>
      <c r="E80" s="32">
        <f t="shared" si="27"/>
        <v>8.8000000000000007</v>
      </c>
      <c r="F80" s="31" t="str">
        <f>[47]Sheet1!E$35</f>
        <v>*</v>
      </c>
      <c r="G80" s="31" t="str">
        <f>[47]Sheet1!F$35</f>
        <v>*</v>
      </c>
      <c r="H80" s="32" t="str">
        <f t="shared" si="14"/>
        <v>*</v>
      </c>
      <c r="I80" s="31">
        <f>[47]Sheet1!H$35</f>
        <v>8.57</v>
      </c>
      <c r="J80" s="31">
        <f>[47]Sheet1!I$35</f>
        <v>9.02</v>
      </c>
      <c r="K80" s="32">
        <f t="shared" si="15"/>
        <v>8.8000000000000007</v>
      </c>
      <c r="L80" s="31">
        <f>[47]Sheet1!K$35</f>
        <v>9.44</v>
      </c>
      <c r="M80" s="31">
        <f>[47]Sheet1!L$35</f>
        <v>10.18</v>
      </c>
      <c r="N80" s="32">
        <f t="shared" si="16"/>
        <v>9.81</v>
      </c>
      <c r="O80" s="31">
        <f>[47]Sheet1!N$35</f>
        <v>31</v>
      </c>
      <c r="P80" s="31">
        <f>[47]Sheet1!O$35</f>
        <v>34.25</v>
      </c>
      <c r="Q80" s="32">
        <f t="shared" si="17"/>
        <v>32.630000000000003</v>
      </c>
      <c r="R80" s="31" t="str">
        <f>[47]Sheet1!Q$35</f>
        <v>*</v>
      </c>
      <c r="S80" s="31" t="str">
        <f>[47]Sheet1!R$35</f>
        <v>*</v>
      </c>
      <c r="T80" s="32" t="str">
        <f t="shared" si="18"/>
        <v>*</v>
      </c>
      <c r="U80" s="31" t="str">
        <f>[47]Sheet1!T$35</f>
        <v>*</v>
      </c>
      <c r="V80" s="31" t="str">
        <f>[47]Sheet1!U$35</f>
        <v>*</v>
      </c>
      <c r="W80" s="32" t="str">
        <f t="shared" si="19"/>
        <v>*</v>
      </c>
      <c r="X80" s="31" t="str">
        <f>[47]Sheet1!W$35</f>
        <v>*</v>
      </c>
      <c r="Y80" s="31" t="str">
        <f>[47]Sheet1!X$35</f>
        <v>*</v>
      </c>
      <c r="Z80" s="32" t="str">
        <f t="shared" si="20"/>
        <v>*</v>
      </c>
      <c r="AA80" s="31" t="str">
        <f>[47]Sheet1!Z$35</f>
        <v>*</v>
      </c>
      <c r="AB80" s="31" t="str">
        <f>[47]Sheet1!AA$35</f>
        <v>*</v>
      </c>
      <c r="AC80" s="32" t="str">
        <f t="shared" si="21"/>
        <v>*</v>
      </c>
      <c r="AD80" s="31" t="str">
        <f>[47]Sheet1!AC$35</f>
        <v>*</v>
      </c>
      <c r="AE80" s="31" t="str">
        <f>[47]Sheet1!AD$35</f>
        <v>*</v>
      </c>
      <c r="AF80" s="32" t="str">
        <f t="shared" si="22"/>
        <v>*</v>
      </c>
      <c r="AG80" s="31" t="str">
        <f>[47]Sheet1!AF$35</f>
        <v>*</v>
      </c>
      <c r="AH80" s="31" t="str">
        <f>[47]Sheet1!AG$35</f>
        <v>*</v>
      </c>
      <c r="AI80" s="32" t="str">
        <f t="shared" si="23"/>
        <v>*</v>
      </c>
      <c r="AJ80" s="31" t="str">
        <f>[47]Sheet1!AI$35</f>
        <v>*</v>
      </c>
      <c r="AK80" s="31" t="str">
        <f>[47]Sheet1!AJ$35</f>
        <v>*</v>
      </c>
      <c r="AL80" s="32" t="str">
        <f t="shared" si="24"/>
        <v>*</v>
      </c>
      <c r="AM80" s="31" t="str">
        <f>[47]Sheet1!AL$35</f>
        <v>*</v>
      </c>
      <c r="AN80" s="31" t="str">
        <f>[47]Sheet1!AM$35</f>
        <v>*</v>
      </c>
      <c r="AO80" s="32" t="str">
        <f t="shared" si="25"/>
        <v>*</v>
      </c>
      <c r="AP80" s="31" t="str">
        <f>[47]Sheet1!AO$35</f>
        <v>*</v>
      </c>
      <c r="AQ80" s="31" t="str">
        <f>[47]Sheet1!AP$35</f>
        <v>*</v>
      </c>
      <c r="AR80" s="32" t="str">
        <f t="shared" si="26"/>
        <v>*</v>
      </c>
      <c r="AS80" s="33"/>
      <c r="AT80" s="33"/>
      <c r="AU80" s="34"/>
      <c r="AV80" s="33"/>
    </row>
    <row r="81" spans="1:48" s="33" customFormat="1" ht="15" x14ac:dyDescent="0.25">
      <c r="A81" s="11"/>
      <c r="B81" s="9" t="s">
        <v>48</v>
      </c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  <c r="AH81" s="30"/>
      <c r="AI81" s="30"/>
      <c r="AJ81" s="30"/>
      <c r="AK81" s="30"/>
      <c r="AL81" s="30"/>
      <c r="AM81" s="30"/>
      <c r="AN81" s="30"/>
      <c r="AO81" s="30"/>
      <c r="AP81" s="30"/>
      <c r="AQ81" s="30"/>
      <c r="AR81" s="30"/>
      <c r="AS81" s="28"/>
      <c r="AT81" s="28"/>
      <c r="AU81" s="29"/>
      <c r="AV81" s="28"/>
    </row>
    <row r="82" spans="1:48" s="28" customFormat="1" ht="25.5" x14ac:dyDescent="0.25">
      <c r="A82" s="4">
        <v>47</v>
      </c>
      <c r="B82" s="10" t="s">
        <v>80</v>
      </c>
      <c r="C82" s="31">
        <f>[48]Sheet1!B$35</f>
        <v>26.87</v>
      </c>
      <c r="D82" s="31">
        <f>[48]Sheet1!C$35</f>
        <v>26.87</v>
      </c>
      <c r="E82" s="32">
        <f t="shared" si="27"/>
        <v>26.87</v>
      </c>
      <c r="F82" s="31">
        <f>[48]Sheet1!E$35</f>
        <v>16.989999999999998</v>
      </c>
      <c r="G82" s="31">
        <f>[48]Sheet1!F$35</f>
        <v>16.989999999999998</v>
      </c>
      <c r="H82" s="32">
        <f t="shared" si="14"/>
        <v>16.989999999999998</v>
      </c>
      <c r="I82" s="31">
        <f>[48]Sheet1!H$35</f>
        <v>12.13</v>
      </c>
      <c r="J82" s="31">
        <f>[48]Sheet1!I$35</f>
        <v>15.62</v>
      </c>
      <c r="K82" s="32">
        <f t="shared" si="15"/>
        <v>13.88</v>
      </c>
      <c r="L82" s="31">
        <f>[48]Sheet1!K$35</f>
        <v>13.45</v>
      </c>
      <c r="M82" s="31">
        <f>[48]Sheet1!L$35</f>
        <v>17.59</v>
      </c>
      <c r="N82" s="32">
        <f t="shared" si="16"/>
        <v>15.52</v>
      </c>
      <c r="O82" s="31">
        <f>[48]Sheet1!N$35</f>
        <v>45</v>
      </c>
      <c r="P82" s="31">
        <f>[48]Sheet1!O$35</f>
        <v>47</v>
      </c>
      <c r="Q82" s="32">
        <f t="shared" si="17"/>
        <v>46</v>
      </c>
      <c r="R82" s="31" t="str">
        <f>[48]Sheet1!Q$35</f>
        <v>*</v>
      </c>
      <c r="S82" s="31" t="str">
        <f>[48]Sheet1!R$35</f>
        <v>*</v>
      </c>
      <c r="T82" s="32" t="str">
        <f t="shared" si="18"/>
        <v>*</v>
      </c>
      <c r="U82" s="31" t="str">
        <f>[48]Sheet1!T$35</f>
        <v>*</v>
      </c>
      <c r="V82" s="31" t="str">
        <f>[48]Sheet1!U$35</f>
        <v>*</v>
      </c>
      <c r="W82" s="32" t="str">
        <f t="shared" si="19"/>
        <v>*</v>
      </c>
      <c r="X82" s="31" t="str">
        <f>[48]Sheet1!W$35</f>
        <v>*</v>
      </c>
      <c r="Y82" s="31" t="str">
        <f>[48]Sheet1!X$35</f>
        <v>*</v>
      </c>
      <c r="Z82" s="32" t="str">
        <f t="shared" si="20"/>
        <v>*</v>
      </c>
      <c r="AA82" s="31" t="str">
        <f>[48]Sheet1!Z$35</f>
        <v>*</v>
      </c>
      <c r="AB82" s="31" t="str">
        <f>[48]Sheet1!AA$35</f>
        <v>*</v>
      </c>
      <c r="AC82" s="32" t="str">
        <f t="shared" si="21"/>
        <v>*</v>
      </c>
      <c r="AD82" s="31" t="str">
        <f>[48]Sheet1!AC$35</f>
        <v>*</v>
      </c>
      <c r="AE82" s="31" t="str">
        <f>[48]Sheet1!AD$35</f>
        <v>*</v>
      </c>
      <c r="AF82" s="32" t="str">
        <f t="shared" si="22"/>
        <v>*</v>
      </c>
      <c r="AG82" s="31" t="str">
        <f>[48]Sheet1!AF$35</f>
        <v>*</v>
      </c>
      <c r="AH82" s="31" t="str">
        <f>[48]Sheet1!AG$35</f>
        <v>*</v>
      </c>
      <c r="AI82" s="32" t="str">
        <f t="shared" si="23"/>
        <v>*</v>
      </c>
      <c r="AJ82" s="31" t="str">
        <f>[48]Sheet1!AI$35</f>
        <v>*</v>
      </c>
      <c r="AK82" s="31" t="str">
        <f>[48]Sheet1!AJ$35</f>
        <v>*</v>
      </c>
      <c r="AL82" s="32" t="str">
        <f t="shared" si="24"/>
        <v>*</v>
      </c>
      <c r="AM82" s="31" t="str">
        <f>[48]Sheet1!AL$35</f>
        <v>*</v>
      </c>
      <c r="AN82" s="31" t="str">
        <f>[48]Sheet1!AM$35</f>
        <v>*</v>
      </c>
      <c r="AO82" s="32" t="str">
        <f t="shared" si="25"/>
        <v>*</v>
      </c>
      <c r="AP82" s="31">
        <f>[48]Sheet1!AO$35</f>
        <v>6.9</v>
      </c>
      <c r="AQ82" s="31">
        <f>[48]Sheet1!AP$35</f>
        <v>6.9</v>
      </c>
      <c r="AR82" s="32">
        <f t="shared" si="26"/>
        <v>6.9</v>
      </c>
      <c r="AS82" s="33"/>
      <c r="AT82" s="33"/>
      <c r="AU82" s="34"/>
      <c r="AV82" s="33"/>
    </row>
    <row r="83" spans="1:48" s="33" customFormat="1" ht="15" x14ac:dyDescent="0.25">
      <c r="A83" s="11"/>
      <c r="B83" s="9" t="s">
        <v>49</v>
      </c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0"/>
      <c r="AS83" s="28"/>
      <c r="AT83" s="28"/>
      <c r="AU83" s="29"/>
      <c r="AV83" s="28"/>
    </row>
    <row r="84" spans="1:48" s="28" customFormat="1" ht="15" x14ac:dyDescent="0.25">
      <c r="A84" s="4">
        <v>48</v>
      </c>
      <c r="B84" s="10" t="s">
        <v>77</v>
      </c>
      <c r="C84" s="31">
        <f>[49]Sheet1!B$35</f>
        <v>7.26</v>
      </c>
      <c r="D84" s="31">
        <f>[49]Sheet1!C$35</f>
        <v>8.08</v>
      </c>
      <c r="E84" s="32">
        <f t="shared" si="27"/>
        <v>7.67</v>
      </c>
      <c r="F84" s="31">
        <f>[49]Sheet1!E$35</f>
        <v>8.76</v>
      </c>
      <c r="G84" s="31">
        <f>[49]Sheet1!F$35</f>
        <v>9.75</v>
      </c>
      <c r="H84" s="32">
        <f t="shared" si="14"/>
        <v>9.26</v>
      </c>
      <c r="I84" s="31">
        <f>[49]Sheet1!H$35</f>
        <v>5.35</v>
      </c>
      <c r="J84" s="31">
        <f>[49]Sheet1!I$35</f>
        <v>6.9</v>
      </c>
      <c r="K84" s="32">
        <f t="shared" si="15"/>
        <v>6.13</v>
      </c>
      <c r="L84" s="31">
        <f>[49]Sheet1!K$35</f>
        <v>7.21</v>
      </c>
      <c r="M84" s="31">
        <f>[49]Sheet1!L$35</f>
        <v>9.41</v>
      </c>
      <c r="N84" s="32">
        <f t="shared" si="16"/>
        <v>8.31</v>
      </c>
      <c r="O84" s="31">
        <f>[49]Sheet1!N$35</f>
        <v>9.68</v>
      </c>
      <c r="P84" s="31">
        <f>[49]Sheet1!O$35</f>
        <v>12.4</v>
      </c>
      <c r="Q84" s="32">
        <f t="shared" si="17"/>
        <v>11.04</v>
      </c>
      <c r="R84" s="31" t="str">
        <f>[49]Sheet1!Q$35</f>
        <v>*</v>
      </c>
      <c r="S84" s="31" t="str">
        <f>[49]Sheet1!R$35</f>
        <v>*</v>
      </c>
      <c r="T84" s="32" t="str">
        <f t="shared" si="18"/>
        <v>*</v>
      </c>
      <c r="U84" s="31">
        <f>[49]Sheet1!T$35</f>
        <v>10.38</v>
      </c>
      <c r="V84" s="31">
        <f>[49]Sheet1!U$35</f>
        <v>11.95</v>
      </c>
      <c r="W84" s="32">
        <f t="shared" si="19"/>
        <v>11.17</v>
      </c>
      <c r="X84" s="31">
        <f>[49]Sheet1!W$35</f>
        <v>11.78</v>
      </c>
      <c r="Y84" s="31">
        <f>[49]Sheet1!X$35</f>
        <v>13.12</v>
      </c>
      <c r="Z84" s="32">
        <f t="shared" si="20"/>
        <v>12.45</v>
      </c>
      <c r="AA84" s="31" t="str">
        <f>[49]Sheet1!Z$35</f>
        <v>*</v>
      </c>
      <c r="AB84" s="31" t="str">
        <f>[49]Sheet1!AA$35</f>
        <v>*</v>
      </c>
      <c r="AC84" s="32" t="str">
        <f t="shared" si="21"/>
        <v>*</v>
      </c>
      <c r="AD84" s="31">
        <f>[49]Sheet1!AC$35</f>
        <v>8.01</v>
      </c>
      <c r="AE84" s="31">
        <f>[49]Sheet1!AD$35</f>
        <v>12.54</v>
      </c>
      <c r="AF84" s="32">
        <f t="shared" si="22"/>
        <v>10.28</v>
      </c>
      <c r="AG84" s="31" t="str">
        <f>[49]Sheet1!AF$35</f>
        <v>*</v>
      </c>
      <c r="AH84" s="31" t="str">
        <f>[49]Sheet1!AG$35</f>
        <v>*</v>
      </c>
      <c r="AI84" s="32" t="str">
        <f t="shared" si="23"/>
        <v>*</v>
      </c>
      <c r="AJ84" s="31" t="str">
        <f>[49]Sheet1!AI$35</f>
        <v>*</v>
      </c>
      <c r="AK84" s="31" t="str">
        <f>[49]Sheet1!AJ$35</f>
        <v>*</v>
      </c>
      <c r="AL84" s="32" t="str">
        <f t="shared" si="24"/>
        <v>*</v>
      </c>
      <c r="AM84" s="31" t="str">
        <f>[49]Sheet1!AL$35</f>
        <v>*</v>
      </c>
      <c r="AN84" s="31" t="str">
        <f>[49]Sheet1!AM$35</f>
        <v>*</v>
      </c>
      <c r="AO84" s="32" t="str">
        <f t="shared" si="25"/>
        <v>*</v>
      </c>
      <c r="AP84" s="31">
        <f>[49]Sheet1!AO$35</f>
        <v>6.9</v>
      </c>
      <c r="AQ84" s="31">
        <f>[49]Sheet1!AP$35</f>
        <v>6.9</v>
      </c>
      <c r="AR84" s="32">
        <f t="shared" si="26"/>
        <v>6.9</v>
      </c>
      <c r="AS84" s="33"/>
      <c r="AT84" s="33"/>
      <c r="AU84" s="34"/>
      <c r="AV84" s="33"/>
    </row>
    <row r="85" spans="1:48" s="33" customFormat="1" x14ac:dyDescent="0.25">
      <c r="A85" s="4">
        <v>49</v>
      </c>
      <c r="B85" s="10" t="s">
        <v>78</v>
      </c>
      <c r="C85" s="31">
        <f>[50]Sheet1!B$35</f>
        <v>16.5</v>
      </c>
      <c r="D85" s="31">
        <f>[50]Sheet1!C$35</f>
        <v>17.13</v>
      </c>
      <c r="E85" s="32">
        <f t="shared" si="27"/>
        <v>16.82</v>
      </c>
      <c r="F85" s="31">
        <f>[50]Sheet1!E$35</f>
        <v>11.6</v>
      </c>
      <c r="G85" s="31">
        <f>[50]Sheet1!F$35</f>
        <v>13.3</v>
      </c>
      <c r="H85" s="32">
        <f t="shared" si="14"/>
        <v>12.45</v>
      </c>
      <c r="I85" s="31">
        <f>[50]Sheet1!H$35</f>
        <v>11.93</v>
      </c>
      <c r="J85" s="31">
        <f>[50]Sheet1!I$35</f>
        <v>14.7</v>
      </c>
      <c r="K85" s="32">
        <f t="shared" si="15"/>
        <v>13.32</v>
      </c>
      <c r="L85" s="31">
        <f>[50]Sheet1!K$35</f>
        <v>9.5</v>
      </c>
      <c r="M85" s="31">
        <f>[50]Sheet1!L$35</f>
        <v>10.5</v>
      </c>
      <c r="N85" s="32">
        <f t="shared" si="16"/>
        <v>10</v>
      </c>
      <c r="O85" s="31" t="str">
        <f>[50]Sheet1!N$35</f>
        <v>*</v>
      </c>
      <c r="P85" s="31" t="str">
        <f>[50]Sheet1!O$35</f>
        <v>*</v>
      </c>
      <c r="Q85" s="32" t="str">
        <f t="shared" si="17"/>
        <v>*</v>
      </c>
      <c r="R85" s="31" t="str">
        <f>[50]Sheet1!Q$35</f>
        <v>*</v>
      </c>
      <c r="S85" s="31" t="str">
        <f>[50]Sheet1!R$35</f>
        <v>*</v>
      </c>
      <c r="T85" s="32" t="str">
        <f t="shared" si="18"/>
        <v>*</v>
      </c>
      <c r="U85" s="31">
        <f>[50]Sheet1!T$35</f>
        <v>10.5</v>
      </c>
      <c r="V85" s="31">
        <f>[50]Sheet1!U$35</f>
        <v>10.5</v>
      </c>
      <c r="W85" s="32">
        <f t="shared" si="19"/>
        <v>10.5</v>
      </c>
      <c r="X85" s="31">
        <f>[50]Sheet1!W$35</f>
        <v>13</v>
      </c>
      <c r="Y85" s="31">
        <f>[50]Sheet1!X$35</f>
        <v>33.5</v>
      </c>
      <c r="Z85" s="32">
        <f t="shared" si="20"/>
        <v>23.25</v>
      </c>
      <c r="AA85" s="31" t="str">
        <f>[50]Sheet1!Z$35</f>
        <v>*</v>
      </c>
      <c r="AB85" s="31" t="str">
        <f>[50]Sheet1!AA$35</f>
        <v>*</v>
      </c>
      <c r="AC85" s="32" t="str">
        <f t="shared" si="21"/>
        <v>*</v>
      </c>
      <c r="AD85" s="31" t="str">
        <f>[50]Sheet1!AC$35</f>
        <v>*</v>
      </c>
      <c r="AE85" s="31" t="str">
        <f>[50]Sheet1!AD$35</f>
        <v>*</v>
      </c>
      <c r="AF85" s="32" t="str">
        <f t="shared" si="22"/>
        <v>*</v>
      </c>
      <c r="AG85" s="31" t="str">
        <f>[50]Sheet1!AF$35</f>
        <v>*</v>
      </c>
      <c r="AH85" s="31" t="str">
        <f>[50]Sheet1!AG$35</f>
        <v>*</v>
      </c>
      <c r="AI85" s="32" t="str">
        <f t="shared" si="23"/>
        <v>*</v>
      </c>
      <c r="AJ85" s="31" t="str">
        <f>[50]Sheet1!AI$35</f>
        <v>*</v>
      </c>
      <c r="AK85" s="31" t="str">
        <f>[50]Sheet1!AJ$35</f>
        <v>*</v>
      </c>
      <c r="AL85" s="32" t="str">
        <f t="shared" si="24"/>
        <v>*</v>
      </c>
      <c r="AM85" s="31" t="str">
        <f>[50]Sheet1!AL$35</f>
        <v>*</v>
      </c>
      <c r="AN85" s="31" t="str">
        <f>[50]Sheet1!AM$35</f>
        <v>*</v>
      </c>
      <c r="AO85" s="32" t="str">
        <f t="shared" si="25"/>
        <v>*</v>
      </c>
      <c r="AP85" s="31" t="str">
        <f>[50]Sheet1!AO$35</f>
        <v>*</v>
      </c>
      <c r="AQ85" s="31" t="str">
        <f>[50]Sheet1!AP$35</f>
        <v>*</v>
      </c>
      <c r="AR85" s="32" t="str">
        <f t="shared" si="26"/>
        <v>*</v>
      </c>
      <c r="AU85" s="34"/>
    </row>
    <row r="86" spans="1:48" s="33" customFormat="1" ht="38.25" x14ac:dyDescent="0.25">
      <c r="A86" s="4">
        <v>50</v>
      </c>
      <c r="B86" s="10" t="s">
        <v>79</v>
      </c>
      <c r="C86" s="31">
        <f>[51]Sheet1!B$35</f>
        <v>14.26</v>
      </c>
      <c r="D86" s="31">
        <f>[51]Sheet1!C$35</f>
        <v>21.94</v>
      </c>
      <c r="E86" s="32">
        <f t="shared" si="27"/>
        <v>18.100000000000001</v>
      </c>
      <c r="F86" s="31" t="str">
        <f>[51]Sheet1!E$35</f>
        <v>*</v>
      </c>
      <c r="G86" s="31" t="str">
        <f>[51]Sheet1!F$35</f>
        <v>*</v>
      </c>
      <c r="H86" s="32" t="str">
        <f t="shared" si="14"/>
        <v>*</v>
      </c>
      <c r="I86" s="31" t="str">
        <f>[51]Sheet1!H$35</f>
        <v>*</v>
      </c>
      <c r="J86" s="31" t="str">
        <f>[51]Sheet1!I$35</f>
        <v>*</v>
      </c>
      <c r="K86" s="32" t="str">
        <f t="shared" si="15"/>
        <v>*</v>
      </c>
      <c r="L86" s="31">
        <f>[51]Sheet1!K$35</f>
        <v>39.9</v>
      </c>
      <c r="M86" s="31">
        <f>[51]Sheet1!L$35</f>
        <v>39.9</v>
      </c>
      <c r="N86" s="32">
        <f t="shared" si="16"/>
        <v>39.9</v>
      </c>
      <c r="O86" s="31">
        <f>[51]Sheet1!N$35</f>
        <v>38.65</v>
      </c>
      <c r="P86" s="31">
        <f>[51]Sheet1!O$35</f>
        <v>48.28</v>
      </c>
      <c r="Q86" s="32">
        <f t="shared" si="17"/>
        <v>43.47</v>
      </c>
      <c r="R86" s="31" t="str">
        <f>[51]Sheet1!Q$35</f>
        <v>*</v>
      </c>
      <c r="S86" s="31" t="str">
        <f>[51]Sheet1!R$35</f>
        <v>*</v>
      </c>
      <c r="T86" s="32" t="str">
        <f t="shared" si="18"/>
        <v>*</v>
      </c>
      <c r="U86" s="31" t="str">
        <f>[51]Sheet1!T$35</f>
        <v>*</v>
      </c>
      <c r="V86" s="31" t="str">
        <f>[51]Sheet1!U$35</f>
        <v>*</v>
      </c>
      <c r="W86" s="32" t="str">
        <f t="shared" si="19"/>
        <v>*</v>
      </c>
      <c r="X86" s="31" t="str">
        <f>[51]Sheet1!W$35</f>
        <v>*</v>
      </c>
      <c r="Y86" s="31" t="str">
        <f>[51]Sheet1!X$35</f>
        <v>*</v>
      </c>
      <c r="Z86" s="32" t="str">
        <f t="shared" si="20"/>
        <v>*</v>
      </c>
      <c r="AA86" s="31" t="str">
        <f>[51]Sheet1!Z$35</f>
        <v>*</v>
      </c>
      <c r="AB86" s="31" t="str">
        <f>[51]Sheet1!AA$35</f>
        <v>*</v>
      </c>
      <c r="AC86" s="32" t="str">
        <f t="shared" si="21"/>
        <v>*</v>
      </c>
      <c r="AD86" s="31">
        <f>[51]Sheet1!AC$35</f>
        <v>14.38</v>
      </c>
      <c r="AE86" s="31">
        <f>[51]Sheet1!AD$35</f>
        <v>23.44</v>
      </c>
      <c r="AF86" s="32">
        <f t="shared" si="22"/>
        <v>18.91</v>
      </c>
      <c r="AG86" s="31" t="str">
        <f>[51]Sheet1!AF$35</f>
        <v>*</v>
      </c>
      <c r="AH86" s="31" t="str">
        <f>[51]Sheet1!AG$35</f>
        <v>*</v>
      </c>
      <c r="AI86" s="32" t="str">
        <f t="shared" si="23"/>
        <v>*</v>
      </c>
      <c r="AJ86" s="31" t="str">
        <f>[51]Sheet1!AI$35</f>
        <v>*</v>
      </c>
      <c r="AK86" s="31" t="str">
        <f>[51]Sheet1!AJ$35</f>
        <v>*</v>
      </c>
      <c r="AL86" s="32" t="str">
        <f t="shared" si="24"/>
        <v>*</v>
      </c>
      <c r="AM86" s="31" t="str">
        <f>[51]Sheet1!AL$35</f>
        <v>*</v>
      </c>
      <c r="AN86" s="31" t="str">
        <f>[51]Sheet1!AM$35</f>
        <v>*</v>
      </c>
      <c r="AO86" s="32" t="str">
        <f t="shared" si="25"/>
        <v>*</v>
      </c>
      <c r="AP86" s="31" t="str">
        <f>[51]Sheet1!AO$35</f>
        <v>*</v>
      </c>
      <c r="AQ86" s="31" t="str">
        <f>[51]Sheet1!AP$35</f>
        <v>*</v>
      </c>
      <c r="AR86" s="32" t="str">
        <f t="shared" si="26"/>
        <v>*</v>
      </c>
      <c r="AU86" s="34"/>
    </row>
    <row r="87" spans="1:48" s="33" customFormat="1" ht="15" x14ac:dyDescent="0.25">
      <c r="A87" s="11"/>
      <c r="B87" s="9" t="s">
        <v>50</v>
      </c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30"/>
      <c r="AJ87" s="30"/>
      <c r="AK87" s="30"/>
      <c r="AL87" s="30"/>
      <c r="AM87" s="30"/>
      <c r="AN87" s="30"/>
      <c r="AO87" s="30"/>
      <c r="AP87" s="30"/>
      <c r="AQ87" s="30"/>
      <c r="AR87" s="30"/>
      <c r="AS87" s="28"/>
      <c r="AT87" s="28"/>
      <c r="AU87" s="29"/>
      <c r="AV87" s="28"/>
    </row>
    <row r="88" spans="1:48" s="28" customFormat="1" ht="25.5" x14ac:dyDescent="0.25">
      <c r="A88" s="4">
        <v>51</v>
      </c>
      <c r="B88" s="10" t="s">
        <v>76</v>
      </c>
      <c r="C88" s="31">
        <f>[52]Sheet1!B$35</f>
        <v>14.68</v>
      </c>
      <c r="D88" s="31">
        <f>[52]Sheet1!C$35</f>
        <v>22.87</v>
      </c>
      <c r="E88" s="32">
        <f t="shared" si="27"/>
        <v>18.78</v>
      </c>
      <c r="F88" s="31">
        <f>[52]Sheet1!E$35</f>
        <v>16.66</v>
      </c>
      <c r="G88" s="31">
        <f>[52]Sheet1!F$35</f>
        <v>20.47</v>
      </c>
      <c r="H88" s="32">
        <f t="shared" si="14"/>
        <v>18.57</v>
      </c>
      <c r="I88" s="31">
        <f>[52]Sheet1!H$35</f>
        <v>13.4</v>
      </c>
      <c r="J88" s="31">
        <f>[52]Sheet1!I$35</f>
        <v>18.690000000000001</v>
      </c>
      <c r="K88" s="32">
        <f t="shared" si="15"/>
        <v>16.05</v>
      </c>
      <c r="L88" s="31">
        <f>[52]Sheet1!K$35</f>
        <v>12.59</v>
      </c>
      <c r="M88" s="31">
        <f>[52]Sheet1!L$35</f>
        <v>16.79</v>
      </c>
      <c r="N88" s="32">
        <f t="shared" si="16"/>
        <v>14.69</v>
      </c>
      <c r="O88" s="31">
        <f>[52]Sheet1!N$35</f>
        <v>28.47</v>
      </c>
      <c r="P88" s="31">
        <f>[52]Sheet1!O$35</f>
        <v>37.31</v>
      </c>
      <c r="Q88" s="32">
        <f t="shared" si="17"/>
        <v>32.89</v>
      </c>
      <c r="R88" s="31" t="str">
        <f>[52]Sheet1!Q$35</f>
        <v>*</v>
      </c>
      <c r="S88" s="31" t="str">
        <f>[52]Sheet1!R$35</f>
        <v>*</v>
      </c>
      <c r="T88" s="32" t="str">
        <f t="shared" si="18"/>
        <v>*</v>
      </c>
      <c r="U88" s="31" t="str">
        <f>[52]Sheet1!T$35</f>
        <v>*</v>
      </c>
      <c r="V88" s="31" t="str">
        <f>[52]Sheet1!U$35</f>
        <v>*</v>
      </c>
      <c r="W88" s="32" t="str">
        <f t="shared" si="19"/>
        <v>*</v>
      </c>
      <c r="X88" s="31" t="str">
        <f>[52]Sheet1!W$35</f>
        <v>*</v>
      </c>
      <c r="Y88" s="31" t="str">
        <f>[52]Sheet1!X$35</f>
        <v>*</v>
      </c>
      <c r="Z88" s="32" t="str">
        <f t="shared" si="20"/>
        <v>*</v>
      </c>
      <c r="AA88" s="31" t="str">
        <f>[52]Sheet1!Z$35</f>
        <v>*</v>
      </c>
      <c r="AB88" s="31" t="str">
        <f>[52]Sheet1!AA$35</f>
        <v>*</v>
      </c>
      <c r="AC88" s="32" t="str">
        <f t="shared" si="21"/>
        <v>*</v>
      </c>
      <c r="AD88" s="31" t="str">
        <f>[52]Sheet1!AC$35</f>
        <v>*</v>
      </c>
      <c r="AE88" s="31" t="str">
        <f>[52]Sheet1!AD$35</f>
        <v>*</v>
      </c>
      <c r="AF88" s="32" t="str">
        <f t="shared" si="22"/>
        <v>*</v>
      </c>
      <c r="AG88" s="31" t="str">
        <f>[52]Sheet1!AF$35</f>
        <v>*</v>
      </c>
      <c r="AH88" s="31" t="str">
        <f>[52]Sheet1!AG$35</f>
        <v>*</v>
      </c>
      <c r="AI88" s="32" t="str">
        <f t="shared" si="23"/>
        <v>*</v>
      </c>
      <c r="AJ88" s="31" t="str">
        <f>[52]Sheet1!AI$35</f>
        <v>*</v>
      </c>
      <c r="AK88" s="31" t="str">
        <f>[52]Sheet1!AJ$35</f>
        <v>*</v>
      </c>
      <c r="AL88" s="32" t="str">
        <f t="shared" si="24"/>
        <v>*</v>
      </c>
      <c r="AM88" s="31" t="str">
        <f>[52]Sheet1!AL$35</f>
        <v>*</v>
      </c>
      <c r="AN88" s="31" t="str">
        <f>[52]Sheet1!AM$35</f>
        <v>*</v>
      </c>
      <c r="AO88" s="32" t="str">
        <f t="shared" si="25"/>
        <v>*</v>
      </c>
      <c r="AP88" s="31" t="str">
        <f>[52]Sheet1!AO$35</f>
        <v>*</v>
      </c>
      <c r="AQ88" s="31" t="str">
        <f>[52]Sheet1!AP$35</f>
        <v>*</v>
      </c>
      <c r="AR88" s="32" t="str">
        <f t="shared" si="26"/>
        <v>*</v>
      </c>
      <c r="AS88" s="33"/>
      <c r="AT88" s="33"/>
      <c r="AU88" s="34"/>
      <c r="AV88" s="33"/>
    </row>
    <row r="89" spans="1:48" s="33" customFormat="1" ht="15" x14ac:dyDescent="0.25">
      <c r="A89" s="11"/>
      <c r="B89" s="9" t="s">
        <v>51</v>
      </c>
      <c r="C89" s="30"/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30"/>
      <c r="AJ89" s="30"/>
      <c r="AK89" s="30"/>
      <c r="AL89" s="30"/>
      <c r="AM89" s="30"/>
      <c r="AN89" s="30"/>
      <c r="AO89" s="30"/>
      <c r="AP89" s="30"/>
      <c r="AQ89" s="30"/>
      <c r="AR89" s="30"/>
      <c r="AS89" s="28"/>
      <c r="AT89" s="28"/>
      <c r="AU89" s="29"/>
      <c r="AV89" s="28"/>
    </row>
    <row r="90" spans="1:48" s="28" customFormat="1" ht="15" x14ac:dyDescent="0.25">
      <c r="A90" s="4">
        <v>52</v>
      </c>
      <c r="B90" s="10" t="s">
        <v>75</v>
      </c>
      <c r="C90" s="31">
        <f>[53]Sheet1!B$35</f>
        <v>13.4</v>
      </c>
      <c r="D90" s="31">
        <f>[53]Sheet1!C$35</f>
        <v>20.09</v>
      </c>
      <c r="E90" s="32">
        <f t="shared" si="27"/>
        <v>16.75</v>
      </c>
      <c r="F90" s="31">
        <f>[53]Sheet1!E$35</f>
        <v>14.18</v>
      </c>
      <c r="G90" s="31">
        <f>[53]Sheet1!F$35</f>
        <v>16.39</v>
      </c>
      <c r="H90" s="32">
        <f t="shared" si="14"/>
        <v>15.29</v>
      </c>
      <c r="I90" s="31">
        <f>[53]Sheet1!H$35</f>
        <v>13.34</v>
      </c>
      <c r="J90" s="31">
        <f>[53]Sheet1!I$35</f>
        <v>14.96</v>
      </c>
      <c r="K90" s="32">
        <f t="shared" si="15"/>
        <v>14.15</v>
      </c>
      <c r="L90" s="31" t="str">
        <f>[53]Sheet1!K$35</f>
        <v>*</v>
      </c>
      <c r="M90" s="31" t="str">
        <f>[53]Sheet1!L$35</f>
        <v>*</v>
      </c>
      <c r="N90" s="32" t="str">
        <f t="shared" si="16"/>
        <v>*</v>
      </c>
      <c r="O90" s="31">
        <f>[53]Sheet1!N$35</f>
        <v>26.14</v>
      </c>
      <c r="P90" s="31">
        <f>[53]Sheet1!O$35</f>
        <v>29.14</v>
      </c>
      <c r="Q90" s="32">
        <f t="shared" si="17"/>
        <v>27.64</v>
      </c>
      <c r="R90" s="31" t="str">
        <f>[53]Sheet1!Q$35</f>
        <v>*</v>
      </c>
      <c r="S90" s="31" t="str">
        <f>[53]Sheet1!R$35</f>
        <v>*</v>
      </c>
      <c r="T90" s="32" t="str">
        <f t="shared" si="18"/>
        <v>*</v>
      </c>
      <c r="U90" s="31" t="str">
        <f>[53]Sheet1!T$35</f>
        <v>*</v>
      </c>
      <c r="V90" s="31" t="str">
        <f>[53]Sheet1!U$35</f>
        <v>*</v>
      </c>
      <c r="W90" s="32" t="str">
        <f t="shared" si="19"/>
        <v>*</v>
      </c>
      <c r="X90" s="31" t="str">
        <f>[53]Sheet1!W$35</f>
        <v>*</v>
      </c>
      <c r="Y90" s="31" t="str">
        <f>[53]Sheet1!X$35</f>
        <v>*</v>
      </c>
      <c r="Z90" s="32" t="str">
        <f t="shared" si="20"/>
        <v>*</v>
      </c>
      <c r="AA90" s="31" t="str">
        <f>[53]Sheet1!Z$35</f>
        <v>*</v>
      </c>
      <c r="AB90" s="31" t="str">
        <f>[53]Sheet1!AA$35</f>
        <v>*</v>
      </c>
      <c r="AC90" s="32" t="str">
        <f t="shared" si="21"/>
        <v>*</v>
      </c>
      <c r="AD90" s="31" t="str">
        <f>[53]Sheet1!AC$35</f>
        <v>*</v>
      </c>
      <c r="AE90" s="31" t="str">
        <f>[53]Sheet1!AD$35</f>
        <v>*</v>
      </c>
      <c r="AF90" s="32" t="str">
        <f t="shared" si="22"/>
        <v>*</v>
      </c>
      <c r="AG90" s="31" t="str">
        <f>[53]Sheet1!AF$35</f>
        <v>*</v>
      </c>
      <c r="AH90" s="31" t="str">
        <f>[53]Sheet1!AG$35</f>
        <v>*</v>
      </c>
      <c r="AI90" s="32" t="str">
        <f t="shared" si="23"/>
        <v>*</v>
      </c>
      <c r="AJ90" s="31" t="str">
        <f>[53]Sheet1!AI$35</f>
        <v>*</v>
      </c>
      <c r="AK90" s="31" t="str">
        <f>[53]Sheet1!AJ$35</f>
        <v>*</v>
      </c>
      <c r="AL90" s="32" t="str">
        <f t="shared" si="24"/>
        <v>*</v>
      </c>
      <c r="AM90" s="31" t="str">
        <f>[53]Sheet1!AL$35</f>
        <v>*</v>
      </c>
      <c r="AN90" s="31" t="str">
        <f>[53]Sheet1!AM$35</f>
        <v>*</v>
      </c>
      <c r="AO90" s="32" t="str">
        <f t="shared" si="25"/>
        <v>*</v>
      </c>
      <c r="AP90" s="31" t="str">
        <f>[53]Sheet1!AO$35</f>
        <v>*</v>
      </c>
      <c r="AQ90" s="31" t="str">
        <f>[53]Sheet1!AP$35</f>
        <v>*</v>
      </c>
      <c r="AR90" s="32" t="str">
        <f t="shared" si="26"/>
        <v>*</v>
      </c>
      <c r="AS90" s="33"/>
      <c r="AT90" s="33"/>
      <c r="AU90" s="34"/>
      <c r="AV90" s="33"/>
    </row>
    <row r="91" spans="1:48" s="33" customFormat="1" ht="15" x14ac:dyDescent="0.25">
      <c r="A91" s="11"/>
      <c r="B91" s="9" t="s">
        <v>52</v>
      </c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0"/>
      <c r="AS91" s="28"/>
      <c r="AT91" s="28"/>
      <c r="AU91" s="29"/>
      <c r="AV91" s="28"/>
    </row>
    <row r="92" spans="1:48" s="28" customFormat="1" ht="25.5" x14ac:dyDescent="0.25">
      <c r="A92" s="4">
        <v>53</v>
      </c>
      <c r="B92" s="10" t="s">
        <v>74</v>
      </c>
      <c r="C92" s="31" t="str">
        <f>[54]Sheet1!B$35</f>
        <v>*</v>
      </c>
      <c r="D92" s="31" t="str">
        <f>[54]Sheet1!C$35</f>
        <v>*</v>
      </c>
      <c r="E92" s="32" t="str">
        <f t="shared" si="27"/>
        <v>*</v>
      </c>
      <c r="F92" s="31">
        <f>[54]Sheet1!E$35</f>
        <v>5</v>
      </c>
      <c r="G92" s="31">
        <f>[54]Sheet1!F$35</f>
        <v>5.2</v>
      </c>
      <c r="H92" s="32">
        <f t="shared" si="14"/>
        <v>5.0999999999999996</v>
      </c>
      <c r="I92" s="31">
        <f>[54]Sheet1!H$35</f>
        <v>6.67</v>
      </c>
      <c r="J92" s="31">
        <f>[54]Sheet1!I$35</f>
        <v>8.67</v>
      </c>
      <c r="K92" s="32">
        <f t="shared" si="15"/>
        <v>7.67</v>
      </c>
      <c r="L92" s="31" t="str">
        <f>[54]Sheet1!K$35</f>
        <v>*</v>
      </c>
      <c r="M92" s="31" t="str">
        <f>[54]Sheet1!L$35</f>
        <v>*</v>
      </c>
      <c r="N92" s="32" t="str">
        <f t="shared" si="16"/>
        <v>*</v>
      </c>
      <c r="O92" s="31" t="str">
        <f>[54]Sheet1!N$35</f>
        <v>*</v>
      </c>
      <c r="P92" s="31" t="str">
        <f>[54]Sheet1!O$35</f>
        <v>*</v>
      </c>
      <c r="Q92" s="32" t="str">
        <f t="shared" si="17"/>
        <v>*</v>
      </c>
      <c r="R92" s="31" t="str">
        <f>[54]Sheet1!Q$35</f>
        <v>*</v>
      </c>
      <c r="S92" s="31" t="str">
        <f>[54]Sheet1!R$35</f>
        <v>*</v>
      </c>
      <c r="T92" s="32" t="str">
        <f t="shared" si="18"/>
        <v>*</v>
      </c>
      <c r="U92" s="31" t="str">
        <f>[54]Sheet1!T$35</f>
        <v>*</v>
      </c>
      <c r="V92" s="31" t="str">
        <f>[54]Sheet1!U$35</f>
        <v>*</v>
      </c>
      <c r="W92" s="32" t="str">
        <f t="shared" si="19"/>
        <v>*</v>
      </c>
      <c r="X92" s="31" t="str">
        <f>[54]Sheet1!W$35</f>
        <v>*</v>
      </c>
      <c r="Y92" s="31" t="str">
        <f>[54]Sheet1!X$35</f>
        <v>*</v>
      </c>
      <c r="Z92" s="32" t="str">
        <f t="shared" si="20"/>
        <v>*</v>
      </c>
      <c r="AA92" s="31" t="str">
        <f>[54]Sheet1!Z$35</f>
        <v>*</v>
      </c>
      <c r="AB92" s="31" t="str">
        <f>[54]Sheet1!AA$35</f>
        <v>*</v>
      </c>
      <c r="AC92" s="32" t="str">
        <f t="shared" si="21"/>
        <v>*</v>
      </c>
      <c r="AD92" s="31" t="str">
        <f>[54]Sheet1!AC$35</f>
        <v>*</v>
      </c>
      <c r="AE92" s="31" t="str">
        <f>[54]Sheet1!AD$35</f>
        <v>*</v>
      </c>
      <c r="AF92" s="32" t="str">
        <f t="shared" si="22"/>
        <v>*</v>
      </c>
      <c r="AG92" s="31" t="str">
        <f>[54]Sheet1!AF$35</f>
        <v>*</v>
      </c>
      <c r="AH92" s="31" t="str">
        <f>[54]Sheet1!AG$35</f>
        <v>*</v>
      </c>
      <c r="AI92" s="32" t="str">
        <f t="shared" si="23"/>
        <v>*</v>
      </c>
      <c r="AJ92" s="31" t="str">
        <f>[54]Sheet1!AI$35</f>
        <v>*</v>
      </c>
      <c r="AK92" s="31" t="str">
        <f>[54]Sheet1!AJ$35</f>
        <v>*</v>
      </c>
      <c r="AL92" s="32" t="str">
        <f t="shared" si="24"/>
        <v>*</v>
      </c>
      <c r="AM92" s="31" t="str">
        <f>[54]Sheet1!AL$35</f>
        <v>*</v>
      </c>
      <c r="AN92" s="31" t="str">
        <f>[54]Sheet1!AM$35</f>
        <v>*</v>
      </c>
      <c r="AO92" s="32" t="str">
        <f t="shared" si="25"/>
        <v>*</v>
      </c>
      <c r="AP92" s="31" t="str">
        <f>[54]Sheet1!AO$35</f>
        <v>*</v>
      </c>
      <c r="AQ92" s="31" t="str">
        <f>[54]Sheet1!AP$35</f>
        <v>*</v>
      </c>
      <c r="AR92" s="32" t="str">
        <f t="shared" si="26"/>
        <v>*</v>
      </c>
      <c r="AS92" s="33"/>
      <c r="AT92" s="33"/>
      <c r="AU92" s="34"/>
      <c r="AV92" s="33"/>
    </row>
    <row r="93" spans="1:48" s="33" customFormat="1" ht="15" x14ac:dyDescent="0.25">
      <c r="A93" s="11"/>
      <c r="B93" s="9" t="s">
        <v>53</v>
      </c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0"/>
      <c r="AS93" s="28"/>
      <c r="AT93" s="28"/>
      <c r="AU93" s="29"/>
      <c r="AV93" s="28"/>
    </row>
    <row r="94" spans="1:48" s="28" customFormat="1" ht="25.5" x14ac:dyDescent="0.25">
      <c r="A94" s="4">
        <v>54</v>
      </c>
      <c r="B94" s="10" t="s">
        <v>73</v>
      </c>
      <c r="C94" s="31">
        <f>[55]Sheet1!B$35</f>
        <v>36.44</v>
      </c>
      <c r="D94" s="31">
        <f>[55]Sheet1!C$35</f>
        <v>42.02</v>
      </c>
      <c r="E94" s="32">
        <f t="shared" si="27"/>
        <v>39.229999999999997</v>
      </c>
      <c r="F94" s="31">
        <f>[55]Sheet1!E$35</f>
        <v>38.46</v>
      </c>
      <c r="G94" s="31">
        <f>[55]Sheet1!F$35</f>
        <v>42.46</v>
      </c>
      <c r="H94" s="32">
        <f t="shared" si="14"/>
        <v>40.46</v>
      </c>
      <c r="I94" s="31">
        <f>[55]Sheet1!H$35</f>
        <v>37.18</v>
      </c>
      <c r="J94" s="31">
        <f>[55]Sheet1!I$35</f>
        <v>39</v>
      </c>
      <c r="K94" s="32">
        <f t="shared" si="15"/>
        <v>38.090000000000003</v>
      </c>
      <c r="L94" s="31" t="str">
        <f>[55]Sheet1!K$35</f>
        <v>*</v>
      </c>
      <c r="M94" s="31" t="str">
        <f>[55]Sheet1!L$35</f>
        <v>*</v>
      </c>
      <c r="N94" s="32" t="str">
        <f t="shared" si="16"/>
        <v>*</v>
      </c>
      <c r="O94" s="31">
        <f>[55]Sheet1!N$35</f>
        <v>50.2</v>
      </c>
      <c r="P94" s="31">
        <f>[55]Sheet1!O$35</f>
        <v>50.7</v>
      </c>
      <c r="Q94" s="32">
        <f t="shared" si="17"/>
        <v>50.45</v>
      </c>
      <c r="R94" s="31" t="str">
        <f>[55]Sheet1!Q$35</f>
        <v>*</v>
      </c>
      <c r="S94" s="31" t="str">
        <f>[55]Sheet1!R$35</f>
        <v>*</v>
      </c>
      <c r="T94" s="32" t="str">
        <f t="shared" si="18"/>
        <v>*</v>
      </c>
      <c r="U94" s="31" t="str">
        <f>[55]Sheet1!T$35</f>
        <v>*</v>
      </c>
      <c r="V94" s="31" t="str">
        <f>[55]Sheet1!U$35</f>
        <v>*</v>
      </c>
      <c r="W94" s="32" t="str">
        <f t="shared" si="19"/>
        <v>*</v>
      </c>
      <c r="X94" s="31" t="str">
        <f>[55]Sheet1!W$35</f>
        <v>*</v>
      </c>
      <c r="Y94" s="31" t="str">
        <f>[55]Sheet1!X$35</f>
        <v>*</v>
      </c>
      <c r="Z94" s="32" t="str">
        <f t="shared" si="20"/>
        <v>*</v>
      </c>
      <c r="AA94" s="31" t="str">
        <f>[55]Sheet1!Z$35</f>
        <v>*</v>
      </c>
      <c r="AB94" s="31" t="str">
        <f>[55]Sheet1!AA$35</f>
        <v>*</v>
      </c>
      <c r="AC94" s="32" t="str">
        <f t="shared" si="21"/>
        <v>*</v>
      </c>
      <c r="AD94" s="31" t="str">
        <f>[55]Sheet1!AC$35</f>
        <v>*</v>
      </c>
      <c r="AE94" s="31" t="str">
        <f>[55]Sheet1!AD$35</f>
        <v>*</v>
      </c>
      <c r="AF94" s="32" t="str">
        <f t="shared" si="22"/>
        <v>*</v>
      </c>
      <c r="AG94" s="31" t="str">
        <f>[55]Sheet1!AF$35</f>
        <v>*</v>
      </c>
      <c r="AH94" s="31" t="str">
        <f>[55]Sheet1!AG$35</f>
        <v>*</v>
      </c>
      <c r="AI94" s="32" t="str">
        <f t="shared" si="23"/>
        <v>*</v>
      </c>
      <c r="AJ94" s="31" t="str">
        <f>[55]Sheet1!AI$35</f>
        <v>*</v>
      </c>
      <c r="AK94" s="31" t="str">
        <f>[55]Sheet1!AJ$35</f>
        <v>*</v>
      </c>
      <c r="AL94" s="32" t="str">
        <f t="shared" si="24"/>
        <v>*</v>
      </c>
      <c r="AM94" s="31" t="str">
        <f>[55]Sheet1!AL$35</f>
        <v>*</v>
      </c>
      <c r="AN94" s="31" t="str">
        <f>[55]Sheet1!AM$35</f>
        <v>*</v>
      </c>
      <c r="AO94" s="32" t="str">
        <f t="shared" si="25"/>
        <v>*</v>
      </c>
      <c r="AP94" s="31" t="str">
        <f>[55]Sheet1!AO$35</f>
        <v>*</v>
      </c>
      <c r="AQ94" s="31" t="str">
        <f>[55]Sheet1!AP$35</f>
        <v>*</v>
      </c>
      <c r="AR94" s="32" t="str">
        <f t="shared" si="26"/>
        <v>*</v>
      </c>
      <c r="AS94" s="33"/>
      <c r="AT94" s="33"/>
      <c r="AU94" s="34"/>
      <c r="AV94" s="33"/>
    </row>
    <row r="95" spans="1:48" s="33" customFormat="1" ht="15" x14ac:dyDescent="0.25">
      <c r="A95" s="11"/>
      <c r="B95" s="9" t="s">
        <v>54</v>
      </c>
      <c r="C95" s="30"/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  <c r="AF95" s="30"/>
      <c r="AG95" s="30"/>
      <c r="AH95" s="30"/>
      <c r="AI95" s="30"/>
      <c r="AJ95" s="30"/>
      <c r="AK95" s="30"/>
      <c r="AL95" s="30"/>
      <c r="AM95" s="30"/>
      <c r="AN95" s="30"/>
      <c r="AO95" s="30"/>
      <c r="AP95" s="30"/>
      <c r="AQ95" s="30"/>
      <c r="AR95" s="30"/>
      <c r="AS95" s="28"/>
      <c r="AT95" s="28"/>
      <c r="AU95" s="29"/>
      <c r="AV95" s="28"/>
    </row>
    <row r="96" spans="1:48" s="28" customFormat="1" ht="15" x14ac:dyDescent="0.25">
      <c r="A96" s="4">
        <v>55</v>
      </c>
      <c r="B96" s="10" t="s">
        <v>72</v>
      </c>
      <c r="C96" s="31">
        <f>[56]Sheet1!B$35</f>
        <v>25.19</v>
      </c>
      <c r="D96" s="31">
        <f>[56]Sheet1!C$35</f>
        <v>26</v>
      </c>
      <c r="E96" s="32">
        <f t="shared" si="27"/>
        <v>25.6</v>
      </c>
      <c r="F96" s="31">
        <f>[56]Sheet1!E$35</f>
        <v>14.8</v>
      </c>
      <c r="G96" s="31">
        <f>[56]Sheet1!F$35</f>
        <v>14.8</v>
      </c>
      <c r="H96" s="32">
        <f t="shared" si="14"/>
        <v>14.8</v>
      </c>
      <c r="I96" s="31" t="str">
        <f>[56]Sheet1!H$35</f>
        <v>*</v>
      </c>
      <c r="J96" s="31" t="str">
        <f>[56]Sheet1!I$35</f>
        <v>*</v>
      </c>
      <c r="K96" s="32" t="str">
        <f t="shared" si="15"/>
        <v>*</v>
      </c>
      <c r="L96" s="31" t="str">
        <f>[56]Sheet1!K$35</f>
        <v>*</v>
      </c>
      <c r="M96" s="31" t="str">
        <f>[56]Sheet1!L$35</f>
        <v>*</v>
      </c>
      <c r="N96" s="32" t="str">
        <f t="shared" si="16"/>
        <v>*</v>
      </c>
      <c r="O96" s="31" t="str">
        <f>[56]Sheet1!N$35</f>
        <v>*</v>
      </c>
      <c r="P96" s="31" t="str">
        <f>[56]Sheet1!O$35</f>
        <v>*</v>
      </c>
      <c r="Q96" s="32" t="str">
        <f t="shared" si="17"/>
        <v>*</v>
      </c>
      <c r="R96" s="31" t="str">
        <f>[56]Sheet1!Q$35</f>
        <v>*</v>
      </c>
      <c r="S96" s="31" t="str">
        <f>[56]Sheet1!R$35</f>
        <v>*</v>
      </c>
      <c r="T96" s="32" t="str">
        <f t="shared" si="18"/>
        <v>*</v>
      </c>
      <c r="U96" s="31" t="str">
        <f>[56]Sheet1!T$35</f>
        <v>*</v>
      </c>
      <c r="V96" s="31" t="str">
        <f>[56]Sheet1!U$35</f>
        <v>*</v>
      </c>
      <c r="W96" s="32" t="str">
        <f t="shared" si="19"/>
        <v>*</v>
      </c>
      <c r="X96" s="31" t="str">
        <f>[56]Sheet1!W$35</f>
        <v>*</v>
      </c>
      <c r="Y96" s="31" t="str">
        <f>[56]Sheet1!X$35</f>
        <v>*</v>
      </c>
      <c r="Z96" s="32" t="str">
        <f t="shared" si="20"/>
        <v>*</v>
      </c>
      <c r="AA96" s="31" t="str">
        <f>[56]Sheet1!Z$35</f>
        <v>*</v>
      </c>
      <c r="AB96" s="31" t="str">
        <f>[56]Sheet1!AA$35</f>
        <v>*</v>
      </c>
      <c r="AC96" s="32" t="str">
        <f t="shared" si="21"/>
        <v>*</v>
      </c>
      <c r="AD96" s="31" t="str">
        <f>[56]Sheet1!AC$35</f>
        <v>*</v>
      </c>
      <c r="AE96" s="31" t="str">
        <f>[56]Sheet1!AD$35</f>
        <v>*</v>
      </c>
      <c r="AF96" s="32" t="str">
        <f t="shared" si="22"/>
        <v>*</v>
      </c>
      <c r="AG96" s="31" t="str">
        <f>[56]Sheet1!AF$35</f>
        <v>*</v>
      </c>
      <c r="AH96" s="31" t="str">
        <f>[56]Sheet1!AG$35</f>
        <v>*</v>
      </c>
      <c r="AI96" s="32" t="str">
        <f t="shared" si="23"/>
        <v>*</v>
      </c>
      <c r="AJ96" s="31" t="str">
        <f>[56]Sheet1!AI$35</f>
        <v>*</v>
      </c>
      <c r="AK96" s="31" t="str">
        <f>[56]Sheet1!AJ$35</f>
        <v>*</v>
      </c>
      <c r="AL96" s="32" t="str">
        <f t="shared" si="24"/>
        <v>*</v>
      </c>
      <c r="AM96" s="31" t="str">
        <f>[56]Sheet1!AL$35</f>
        <v>*</v>
      </c>
      <c r="AN96" s="31" t="str">
        <f>[56]Sheet1!AM$35</f>
        <v>*</v>
      </c>
      <c r="AO96" s="32" t="str">
        <f t="shared" si="25"/>
        <v>*</v>
      </c>
      <c r="AP96" s="31" t="str">
        <f>[56]Sheet1!AO$35</f>
        <v>*</v>
      </c>
      <c r="AQ96" s="31" t="str">
        <f>[56]Sheet1!AP$35</f>
        <v>*</v>
      </c>
      <c r="AR96" s="32" t="str">
        <f t="shared" si="26"/>
        <v>*</v>
      </c>
      <c r="AS96" s="33"/>
      <c r="AT96" s="33"/>
      <c r="AU96" s="34"/>
      <c r="AV96" s="33"/>
    </row>
    <row r="97" spans="1:48" s="33" customFormat="1" ht="15" x14ac:dyDescent="0.25">
      <c r="A97" s="12"/>
      <c r="B97" s="13" t="s">
        <v>55</v>
      </c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27"/>
      <c r="AF97" s="27"/>
      <c r="AG97" s="27"/>
      <c r="AH97" s="27"/>
      <c r="AI97" s="27"/>
      <c r="AJ97" s="27"/>
      <c r="AK97" s="27"/>
      <c r="AL97" s="27"/>
      <c r="AM97" s="27"/>
      <c r="AN97" s="27"/>
      <c r="AO97" s="27"/>
      <c r="AP97" s="27"/>
      <c r="AQ97" s="27"/>
      <c r="AR97" s="27"/>
      <c r="AS97" s="28"/>
      <c r="AT97" s="28"/>
      <c r="AU97" s="29"/>
      <c r="AV97" s="28"/>
    </row>
    <row r="98" spans="1:48" s="28" customFormat="1" ht="15" x14ac:dyDescent="0.25">
      <c r="A98" s="4">
        <v>56</v>
      </c>
      <c r="B98" s="10" t="s">
        <v>70</v>
      </c>
      <c r="C98" s="31">
        <f>[57]Sheet1!B$35</f>
        <v>25.88</v>
      </c>
      <c r="D98" s="31">
        <f>[57]Sheet1!C$35</f>
        <v>30.25</v>
      </c>
      <c r="E98" s="32">
        <f t="shared" si="27"/>
        <v>28.07</v>
      </c>
      <c r="F98" s="31">
        <f>[57]Sheet1!E$35</f>
        <v>29.28</v>
      </c>
      <c r="G98" s="31">
        <f>[57]Sheet1!F$35</f>
        <v>34.74</v>
      </c>
      <c r="H98" s="32">
        <f t="shared" si="14"/>
        <v>32.01</v>
      </c>
      <c r="I98" s="31">
        <f>[57]Sheet1!H$35</f>
        <v>20.75</v>
      </c>
      <c r="J98" s="31">
        <f>[57]Sheet1!I$35</f>
        <v>23.5</v>
      </c>
      <c r="K98" s="32">
        <f t="shared" si="15"/>
        <v>22.13</v>
      </c>
      <c r="L98" s="31">
        <f>[57]Sheet1!K$35</f>
        <v>24.9</v>
      </c>
      <c r="M98" s="31">
        <f>[57]Sheet1!L$35</f>
        <v>35.86</v>
      </c>
      <c r="N98" s="32">
        <f t="shared" si="16"/>
        <v>30.38</v>
      </c>
      <c r="O98" s="31" t="str">
        <f>[57]Sheet1!N$35</f>
        <v>*</v>
      </c>
      <c r="P98" s="31" t="str">
        <f>[57]Sheet1!O$35</f>
        <v>*</v>
      </c>
      <c r="Q98" s="32" t="str">
        <f t="shared" si="17"/>
        <v>*</v>
      </c>
      <c r="R98" s="31" t="str">
        <f>[57]Sheet1!Q$35</f>
        <v>*</v>
      </c>
      <c r="S98" s="31" t="str">
        <f>[57]Sheet1!R$35</f>
        <v>*</v>
      </c>
      <c r="T98" s="32" t="str">
        <f t="shared" si="18"/>
        <v>*</v>
      </c>
      <c r="U98" s="31">
        <f>[57]Sheet1!T$35</f>
        <v>22.76</v>
      </c>
      <c r="V98" s="31">
        <f>[57]Sheet1!U$35</f>
        <v>28</v>
      </c>
      <c r="W98" s="32">
        <f t="shared" si="19"/>
        <v>25.38</v>
      </c>
      <c r="X98" s="31" t="str">
        <f>[57]Sheet1!W$35</f>
        <v>*</v>
      </c>
      <c r="Y98" s="31" t="str">
        <f>[57]Sheet1!X$35</f>
        <v>*</v>
      </c>
      <c r="Z98" s="32" t="str">
        <f t="shared" si="20"/>
        <v>*</v>
      </c>
      <c r="AA98" s="31">
        <f>[57]Sheet1!Z$35</f>
        <v>16.5</v>
      </c>
      <c r="AB98" s="31">
        <f>[57]Sheet1!AA$35</f>
        <v>26.39</v>
      </c>
      <c r="AC98" s="32">
        <f t="shared" si="21"/>
        <v>21.45</v>
      </c>
      <c r="AD98" s="31" t="str">
        <f>[57]Sheet1!AC$35</f>
        <v>*</v>
      </c>
      <c r="AE98" s="31" t="str">
        <f>[57]Sheet1!AD$35</f>
        <v>*</v>
      </c>
      <c r="AF98" s="32" t="str">
        <f t="shared" si="22"/>
        <v>*</v>
      </c>
      <c r="AG98" s="31" t="str">
        <f>[57]Sheet1!AF$35</f>
        <v>*</v>
      </c>
      <c r="AH98" s="31" t="str">
        <f>[57]Sheet1!AG$35</f>
        <v>*</v>
      </c>
      <c r="AI98" s="32" t="str">
        <f t="shared" si="23"/>
        <v>*</v>
      </c>
      <c r="AJ98" s="31" t="str">
        <f>[57]Sheet1!AI$35</f>
        <v>*</v>
      </c>
      <c r="AK98" s="31" t="str">
        <f>[57]Sheet1!AJ$35</f>
        <v>*</v>
      </c>
      <c r="AL98" s="32" t="str">
        <f t="shared" si="24"/>
        <v>*</v>
      </c>
      <c r="AM98" s="31" t="str">
        <f>[57]Sheet1!AL$35</f>
        <v>*</v>
      </c>
      <c r="AN98" s="31" t="str">
        <f>[57]Sheet1!AM$35</f>
        <v>*</v>
      </c>
      <c r="AO98" s="32" t="str">
        <f t="shared" si="25"/>
        <v>*</v>
      </c>
      <c r="AP98" s="31" t="str">
        <f>[57]Sheet1!AO$35</f>
        <v>*</v>
      </c>
      <c r="AQ98" s="31" t="str">
        <f>[57]Sheet1!AP$35</f>
        <v>*</v>
      </c>
      <c r="AR98" s="32" t="str">
        <f t="shared" si="26"/>
        <v>*</v>
      </c>
      <c r="AS98" s="33"/>
      <c r="AT98" s="33"/>
      <c r="AU98" s="34"/>
      <c r="AV98" s="33"/>
    </row>
    <row r="99" spans="1:48" s="33" customFormat="1" x14ac:dyDescent="0.25">
      <c r="A99" s="4">
        <v>57</v>
      </c>
      <c r="B99" s="10" t="s">
        <v>71</v>
      </c>
      <c r="C99" s="31">
        <f>[58]Sheet1!B$35</f>
        <v>15</v>
      </c>
      <c r="D99" s="31">
        <f>[58]Sheet1!C$35</f>
        <v>17</v>
      </c>
      <c r="E99" s="32">
        <f t="shared" si="27"/>
        <v>16</v>
      </c>
      <c r="F99" s="31" t="str">
        <f>[58]Sheet1!E$35</f>
        <v>*</v>
      </c>
      <c r="G99" s="31" t="str">
        <f>[58]Sheet1!F$35</f>
        <v>*</v>
      </c>
      <c r="H99" s="32" t="str">
        <f t="shared" si="14"/>
        <v>*</v>
      </c>
      <c r="I99" s="31" t="str">
        <f>[58]Sheet1!H$35</f>
        <v>*</v>
      </c>
      <c r="J99" s="31" t="str">
        <f>[58]Sheet1!I$35</f>
        <v>*</v>
      </c>
      <c r="K99" s="32" t="str">
        <f t="shared" si="15"/>
        <v>*</v>
      </c>
      <c r="L99" s="31" t="str">
        <f>[58]Sheet1!K$35</f>
        <v>*</v>
      </c>
      <c r="M99" s="31" t="str">
        <f>[58]Sheet1!L$35</f>
        <v>*</v>
      </c>
      <c r="N99" s="32" t="str">
        <f t="shared" si="16"/>
        <v>*</v>
      </c>
      <c r="O99" s="31" t="str">
        <f>[58]Sheet1!N$35</f>
        <v>*</v>
      </c>
      <c r="P99" s="31" t="str">
        <f>[58]Sheet1!O$35</f>
        <v>*</v>
      </c>
      <c r="Q99" s="32" t="str">
        <f t="shared" si="17"/>
        <v>*</v>
      </c>
      <c r="R99" s="31" t="str">
        <f>[58]Sheet1!Q$35</f>
        <v>*</v>
      </c>
      <c r="S99" s="31" t="str">
        <f>[58]Sheet1!R$35</f>
        <v>*</v>
      </c>
      <c r="T99" s="32" t="str">
        <f t="shared" si="18"/>
        <v>*</v>
      </c>
      <c r="U99" s="31" t="str">
        <f>[58]Sheet1!T$35</f>
        <v>*</v>
      </c>
      <c r="V99" s="31" t="str">
        <f>[58]Sheet1!U$35</f>
        <v>*</v>
      </c>
      <c r="W99" s="32" t="str">
        <f t="shared" si="19"/>
        <v>*</v>
      </c>
      <c r="X99" s="31" t="str">
        <f>[58]Sheet1!W$35</f>
        <v>*</v>
      </c>
      <c r="Y99" s="31" t="str">
        <f>[58]Sheet1!X$35</f>
        <v>*</v>
      </c>
      <c r="Z99" s="32" t="str">
        <f t="shared" si="20"/>
        <v>*</v>
      </c>
      <c r="AA99" s="31" t="str">
        <f>[58]Sheet1!Z$35</f>
        <v>*</v>
      </c>
      <c r="AB99" s="31" t="str">
        <f>[58]Sheet1!AA$35</f>
        <v>*</v>
      </c>
      <c r="AC99" s="32" t="str">
        <f t="shared" si="21"/>
        <v>*</v>
      </c>
      <c r="AD99" s="31" t="str">
        <f>[58]Sheet1!AC$35</f>
        <v>*</v>
      </c>
      <c r="AE99" s="31" t="str">
        <f>[58]Sheet1!AD$35</f>
        <v>*</v>
      </c>
      <c r="AF99" s="32" t="str">
        <f t="shared" si="22"/>
        <v>*</v>
      </c>
      <c r="AG99" s="31" t="str">
        <f>[58]Sheet1!AF$35</f>
        <v>*</v>
      </c>
      <c r="AH99" s="31" t="str">
        <f>[58]Sheet1!AG$35</f>
        <v>*</v>
      </c>
      <c r="AI99" s="32" t="str">
        <f t="shared" si="23"/>
        <v>*</v>
      </c>
      <c r="AJ99" s="31" t="str">
        <f>[58]Sheet1!AI$35</f>
        <v>*</v>
      </c>
      <c r="AK99" s="31" t="str">
        <f>[58]Sheet1!AJ$35</f>
        <v>*</v>
      </c>
      <c r="AL99" s="32" t="str">
        <f t="shared" si="24"/>
        <v>*</v>
      </c>
      <c r="AM99" s="31" t="str">
        <f>[58]Sheet1!AL$35</f>
        <v>*</v>
      </c>
      <c r="AN99" s="31" t="str">
        <f>[58]Sheet1!AM$35</f>
        <v>*</v>
      </c>
      <c r="AO99" s="32" t="str">
        <f t="shared" si="25"/>
        <v>*</v>
      </c>
      <c r="AP99" s="31" t="str">
        <f>[58]Sheet1!AO$35</f>
        <v>*</v>
      </c>
      <c r="AQ99" s="31" t="str">
        <f>[58]Sheet1!AP$35</f>
        <v>*</v>
      </c>
      <c r="AR99" s="32" t="str">
        <f t="shared" si="26"/>
        <v>*</v>
      </c>
      <c r="AU99" s="34"/>
    </row>
    <row r="100" spans="1:48" s="33" customFormat="1" ht="15" x14ac:dyDescent="0.25">
      <c r="A100" s="12"/>
      <c r="B100" s="13" t="s">
        <v>56</v>
      </c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  <c r="AF100" s="27"/>
      <c r="AG100" s="27"/>
      <c r="AH100" s="27"/>
      <c r="AI100" s="27"/>
      <c r="AJ100" s="27"/>
      <c r="AK100" s="27"/>
      <c r="AL100" s="27"/>
      <c r="AM100" s="27"/>
      <c r="AN100" s="27"/>
      <c r="AO100" s="27"/>
      <c r="AP100" s="27"/>
      <c r="AQ100" s="27"/>
      <c r="AR100" s="27"/>
      <c r="AS100" s="28"/>
      <c r="AT100" s="28"/>
      <c r="AU100" s="29"/>
      <c r="AV100" s="28"/>
    </row>
    <row r="101" spans="1:48" s="28" customFormat="1" ht="15" x14ac:dyDescent="0.25">
      <c r="A101" s="11"/>
      <c r="B101" s="9" t="s">
        <v>57</v>
      </c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  <c r="AF101" s="30"/>
      <c r="AG101" s="30"/>
      <c r="AH101" s="30"/>
      <c r="AI101" s="30"/>
      <c r="AJ101" s="30"/>
      <c r="AK101" s="30"/>
      <c r="AL101" s="30"/>
      <c r="AM101" s="30"/>
      <c r="AN101" s="30"/>
      <c r="AO101" s="30"/>
      <c r="AP101" s="30"/>
      <c r="AQ101" s="30"/>
      <c r="AR101" s="30"/>
      <c r="AU101" s="29"/>
    </row>
    <row r="102" spans="1:48" s="28" customFormat="1" ht="15" x14ac:dyDescent="0.25">
      <c r="A102" s="4">
        <v>58</v>
      </c>
      <c r="B102" s="10" t="s">
        <v>69</v>
      </c>
      <c r="C102" s="31">
        <f>[59]Sheet1!B$35</f>
        <v>24.5</v>
      </c>
      <c r="D102" s="31">
        <f>[59]Sheet1!C$35</f>
        <v>34.68</v>
      </c>
      <c r="E102" s="32">
        <f t="shared" si="27"/>
        <v>29.59</v>
      </c>
      <c r="F102" s="31">
        <f>[59]Sheet1!E$35</f>
        <v>28.48</v>
      </c>
      <c r="G102" s="31">
        <f>[59]Sheet1!F$35</f>
        <v>28.73</v>
      </c>
      <c r="H102" s="32">
        <f t="shared" si="14"/>
        <v>28.61</v>
      </c>
      <c r="I102" s="31">
        <f>[59]Sheet1!H$35</f>
        <v>31.49</v>
      </c>
      <c r="J102" s="31">
        <f>[59]Sheet1!I$35</f>
        <v>33</v>
      </c>
      <c r="K102" s="32">
        <f t="shared" si="15"/>
        <v>32.25</v>
      </c>
      <c r="L102" s="31">
        <f>[59]Sheet1!K$35</f>
        <v>30.99</v>
      </c>
      <c r="M102" s="31">
        <f>[59]Sheet1!L$35</f>
        <v>38.19</v>
      </c>
      <c r="N102" s="32">
        <f t="shared" si="16"/>
        <v>34.590000000000003</v>
      </c>
      <c r="O102" s="31">
        <f>[59]Sheet1!N$35</f>
        <v>59</v>
      </c>
      <c r="P102" s="31">
        <f>[59]Sheet1!O$35</f>
        <v>70</v>
      </c>
      <c r="Q102" s="32">
        <f t="shared" si="17"/>
        <v>64.5</v>
      </c>
      <c r="R102" s="31" t="str">
        <f>[59]Sheet1!Q$35</f>
        <v>*</v>
      </c>
      <c r="S102" s="31" t="str">
        <f>[59]Sheet1!R$35</f>
        <v>*</v>
      </c>
      <c r="T102" s="32" t="str">
        <f t="shared" si="18"/>
        <v>*</v>
      </c>
      <c r="U102" s="31" t="str">
        <f>[59]Sheet1!T$35</f>
        <v>*</v>
      </c>
      <c r="V102" s="31" t="str">
        <f>[59]Sheet1!U$35</f>
        <v>*</v>
      </c>
      <c r="W102" s="32" t="str">
        <f t="shared" si="19"/>
        <v>*</v>
      </c>
      <c r="X102" s="31" t="str">
        <f>[59]Sheet1!W$35</f>
        <v>*</v>
      </c>
      <c r="Y102" s="31" t="str">
        <f>[59]Sheet1!X$35</f>
        <v>*</v>
      </c>
      <c r="Z102" s="32" t="str">
        <f t="shared" si="20"/>
        <v>*</v>
      </c>
      <c r="AA102" s="31">
        <f>[59]Sheet1!Z$35</f>
        <v>26.99</v>
      </c>
      <c r="AB102" s="31">
        <f>[59]Sheet1!AA$35</f>
        <v>35.979999999999997</v>
      </c>
      <c r="AC102" s="32">
        <f t="shared" si="21"/>
        <v>31.49</v>
      </c>
      <c r="AD102" s="31">
        <f>[59]Sheet1!AC$35</f>
        <v>23.22</v>
      </c>
      <c r="AE102" s="31">
        <f>[59]Sheet1!AD$35</f>
        <v>23.75</v>
      </c>
      <c r="AF102" s="32">
        <f t="shared" si="22"/>
        <v>23.49</v>
      </c>
      <c r="AG102" s="31" t="str">
        <f>[59]Sheet1!AF$35</f>
        <v>*</v>
      </c>
      <c r="AH102" s="31" t="str">
        <f>[59]Sheet1!AG$35</f>
        <v>*</v>
      </c>
      <c r="AI102" s="32" t="str">
        <f t="shared" si="23"/>
        <v>*</v>
      </c>
      <c r="AJ102" s="31" t="str">
        <f>[59]Sheet1!AI$35</f>
        <v>*</v>
      </c>
      <c r="AK102" s="31" t="str">
        <f>[59]Sheet1!AJ$35</f>
        <v>*</v>
      </c>
      <c r="AL102" s="32" t="str">
        <f t="shared" si="24"/>
        <v>*</v>
      </c>
      <c r="AM102" s="31" t="str">
        <f>[59]Sheet1!AL$35</f>
        <v>*</v>
      </c>
      <c r="AN102" s="31" t="str">
        <f>[59]Sheet1!AM$35</f>
        <v>*</v>
      </c>
      <c r="AO102" s="32" t="str">
        <f t="shared" si="25"/>
        <v>*</v>
      </c>
      <c r="AP102" s="31" t="str">
        <f>[59]Sheet1!AO$35</f>
        <v>*</v>
      </c>
      <c r="AQ102" s="31" t="str">
        <f>[59]Sheet1!AP$35</f>
        <v>*</v>
      </c>
      <c r="AR102" s="32" t="str">
        <f t="shared" si="26"/>
        <v>*</v>
      </c>
      <c r="AS102" s="33"/>
      <c r="AT102" s="33"/>
      <c r="AU102" s="34"/>
      <c r="AV102" s="33"/>
    </row>
    <row r="103" spans="1:48" s="33" customFormat="1" ht="15" x14ac:dyDescent="0.25">
      <c r="A103" s="11"/>
      <c r="B103" s="9" t="s">
        <v>58</v>
      </c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  <c r="AF103" s="30"/>
      <c r="AG103" s="30"/>
      <c r="AH103" s="30"/>
      <c r="AI103" s="30"/>
      <c r="AJ103" s="30"/>
      <c r="AK103" s="30"/>
      <c r="AL103" s="30"/>
      <c r="AM103" s="30"/>
      <c r="AN103" s="30"/>
      <c r="AO103" s="30"/>
      <c r="AP103" s="30"/>
      <c r="AQ103" s="30"/>
      <c r="AR103" s="30"/>
      <c r="AS103" s="28"/>
      <c r="AT103" s="28"/>
      <c r="AU103" s="29"/>
      <c r="AV103" s="28"/>
    </row>
    <row r="104" spans="1:48" s="28" customFormat="1" ht="15" x14ac:dyDescent="0.25">
      <c r="A104" s="4">
        <v>59</v>
      </c>
      <c r="B104" s="10" t="s">
        <v>68</v>
      </c>
      <c r="C104" s="31">
        <f>[60]Sheet1!B$35</f>
        <v>13.38</v>
      </c>
      <c r="D104" s="31">
        <f>[60]Sheet1!C$35</f>
        <v>16.84</v>
      </c>
      <c r="E104" s="32">
        <f t="shared" si="27"/>
        <v>15.11</v>
      </c>
      <c r="F104" s="31">
        <f>[60]Sheet1!E$35</f>
        <v>18.77</v>
      </c>
      <c r="G104" s="31">
        <f>[60]Sheet1!F$35</f>
        <v>20.57</v>
      </c>
      <c r="H104" s="32">
        <f t="shared" si="14"/>
        <v>19.670000000000002</v>
      </c>
      <c r="I104" s="31">
        <f>[60]Sheet1!H$35</f>
        <v>14.36</v>
      </c>
      <c r="J104" s="31">
        <f>[60]Sheet1!I$35</f>
        <v>17.5</v>
      </c>
      <c r="K104" s="32">
        <f t="shared" si="15"/>
        <v>15.93</v>
      </c>
      <c r="L104" s="31">
        <f>[60]Sheet1!K$35</f>
        <v>17.72</v>
      </c>
      <c r="M104" s="31">
        <f>[60]Sheet1!L$35</f>
        <v>21.28</v>
      </c>
      <c r="N104" s="32">
        <f t="shared" si="16"/>
        <v>19.5</v>
      </c>
      <c r="O104" s="31">
        <f>[60]Sheet1!N$35</f>
        <v>23.2</v>
      </c>
      <c r="P104" s="31">
        <f>[60]Sheet1!O$35</f>
        <v>24</v>
      </c>
      <c r="Q104" s="32">
        <f t="shared" si="17"/>
        <v>23.6</v>
      </c>
      <c r="R104" s="31" t="str">
        <f>[60]Sheet1!Q$35</f>
        <v>*</v>
      </c>
      <c r="S104" s="31" t="str">
        <f>[60]Sheet1!R$35</f>
        <v>*</v>
      </c>
      <c r="T104" s="32" t="str">
        <f t="shared" si="18"/>
        <v>*</v>
      </c>
      <c r="U104" s="31" t="str">
        <f>[60]Sheet1!T$35</f>
        <v>*</v>
      </c>
      <c r="V104" s="31" t="str">
        <f>[60]Sheet1!U$35</f>
        <v>*</v>
      </c>
      <c r="W104" s="32" t="str">
        <f t="shared" si="19"/>
        <v>*</v>
      </c>
      <c r="X104" s="31" t="str">
        <f>[60]Sheet1!W$35</f>
        <v>*</v>
      </c>
      <c r="Y104" s="31" t="str">
        <f>[60]Sheet1!X$35</f>
        <v>*</v>
      </c>
      <c r="Z104" s="32" t="str">
        <f t="shared" si="20"/>
        <v>*</v>
      </c>
      <c r="AA104" s="31" t="str">
        <f>[60]Sheet1!Z$35</f>
        <v>*</v>
      </c>
      <c r="AB104" s="31" t="str">
        <f>[60]Sheet1!AA$35</f>
        <v>*</v>
      </c>
      <c r="AC104" s="32" t="str">
        <f t="shared" si="21"/>
        <v>*</v>
      </c>
      <c r="AD104" s="31">
        <f>[60]Sheet1!AC$35</f>
        <v>26.12</v>
      </c>
      <c r="AE104" s="31">
        <f>[60]Sheet1!AD$35</f>
        <v>28.46</v>
      </c>
      <c r="AF104" s="32">
        <f t="shared" si="22"/>
        <v>27.29</v>
      </c>
      <c r="AG104" s="31" t="str">
        <f>[60]Sheet1!AF$35</f>
        <v>*</v>
      </c>
      <c r="AH104" s="31" t="str">
        <f>[60]Sheet1!AG$35</f>
        <v>*</v>
      </c>
      <c r="AI104" s="32" t="str">
        <f t="shared" si="23"/>
        <v>*</v>
      </c>
      <c r="AJ104" s="31" t="str">
        <f>[60]Sheet1!AI$35</f>
        <v>*</v>
      </c>
      <c r="AK104" s="31" t="str">
        <f>[60]Sheet1!AJ$35</f>
        <v>*</v>
      </c>
      <c r="AL104" s="32" t="str">
        <f t="shared" si="24"/>
        <v>*</v>
      </c>
      <c r="AM104" s="31" t="str">
        <f>[60]Sheet1!AL$35</f>
        <v>*</v>
      </c>
      <c r="AN104" s="31" t="str">
        <f>[60]Sheet1!AM$35</f>
        <v>*</v>
      </c>
      <c r="AO104" s="32" t="str">
        <f t="shared" si="25"/>
        <v>*</v>
      </c>
      <c r="AP104" s="31">
        <f>[60]Sheet1!AO$35</f>
        <v>13.79</v>
      </c>
      <c r="AQ104" s="31">
        <f>[60]Sheet1!AP$35</f>
        <v>13.79</v>
      </c>
      <c r="AR104" s="32">
        <f t="shared" si="26"/>
        <v>13.79</v>
      </c>
      <c r="AS104" s="33"/>
      <c r="AT104" s="33"/>
      <c r="AU104" s="34"/>
      <c r="AV104" s="33"/>
    </row>
    <row r="105" spans="1:48" s="33" customFormat="1" ht="15" x14ac:dyDescent="0.25">
      <c r="A105" s="12"/>
      <c r="B105" s="13" t="s">
        <v>59</v>
      </c>
      <c r="C105" s="27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  <c r="AF105" s="27"/>
      <c r="AG105" s="27"/>
      <c r="AH105" s="27"/>
      <c r="AI105" s="27"/>
      <c r="AJ105" s="27"/>
      <c r="AK105" s="27"/>
      <c r="AL105" s="27"/>
      <c r="AM105" s="27"/>
      <c r="AN105" s="27"/>
      <c r="AO105" s="27"/>
      <c r="AP105" s="27"/>
      <c r="AQ105" s="27"/>
      <c r="AR105" s="27"/>
      <c r="AS105" s="28"/>
      <c r="AT105" s="28"/>
      <c r="AU105" s="29"/>
      <c r="AV105" s="28"/>
    </row>
    <row r="106" spans="1:48" s="28" customFormat="1" ht="25.5" x14ac:dyDescent="0.25">
      <c r="A106" s="4">
        <v>60</v>
      </c>
      <c r="B106" s="10" t="s">
        <v>67</v>
      </c>
      <c r="C106" s="31">
        <f>[61]Sheet1!B$35</f>
        <v>3.43</v>
      </c>
      <c r="D106" s="31">
        <f>[61]Sheet1!C$35</f>
        <v>4.2699999999999996</v>
      </c>
      <c r="E106" s="32">
        <f t="shared" si="27"/>
        <v>3.85</v>
      </c>
      <c r="F106" s="31">
        <f>[61]Sheet1!E$35</f>
        <v>11.78</v>
      </c>
      <c r="G106" s="31">
        <f>[61]Sheet1!F$35</f>
        <v>12.28</v>
      </c>
      <c r="H106" s="32">
        <f t="shared" si="14"/>
        <v>12.03</v>
      </c>
      <c r="I106" s="31">
        <f>[61]Sheet1!H$35</f>
        <v>7.9</v>
      </c>
      <c r="J106" s="31">
        <f>[61]Sheet1!I$35</f>
        <v>10</v>
      </c>
      <c r="K106" s="32">
        <f t="shared" si="15"/>
        <v>8.9499999999999993</v>
      </c>
      <c r="L106" s="31">
        <f>[61]Sheet1!K$35</f>
        <v>9.68</v>
      </c>
      <c r="M106" s="31">
        <f>[61]Sheet1!L$35</f>
        <v>10.52</v>
      </c>
      <c r="N106" s="32">
        <f t="shared" si="16"/>
        <v>10.1</v>
      </c>
      <c r="O106" s="31">
        <f>[61]Sheet1!N$35</f>
        <v>9.7200000000000006</v>
      </c>
      <c r="P106" s="31">
        <f>[61]Sheet1!O$35</f>
        <v>10.75</v>
      </c>
      <c r="Q106" s="32">
        <f t="shared" si="17"/>
        <v>10.24</v>
      </c>
      <c r="R106" s="31" t="str">
        <f>[61]Sheet1!Q$35</f>
        <v>*</v>
      </c>
      <c r="S106" s="31" t="str">
        <f>[61]Sheet1!R$35</f>
        <v>*</v>
      </c>
      <c r="T106" s="32" t="str">
        <f t="shared" si="18"/>
        <v>*</v>
      </c>
      <c r="U106" s="31">
        <f>[61]Sheet1!T$35</f>
        <v>20.57</v>
      </c>
      <c r="V106" s="31">
        <f>[61]Sheet1!U$35</f>
        <v>24.69</v>
      </c>
      <c r="W106" s="32">
        <f t="shared" si="19"/>
        <v>22.63</v>
      </c>
      <c r="X106" s="31" t="str">
        <f>[61]Sheet1!W$35</f>
        <v>*</v>
      </c>
      <c r="Y106" s="31" t="str">
        <f>[61]Sheet1!X$35</f>
        <v>*</v>
      </c>
      <c r="Z106" s="32" t="str">
        <f t="shared" si="20"/>
        <v>*</v>
      </c>
      <c r="AA106" s="31" t="str">
        <f>[61]Sheet1!Z$35</f>
        <v>*</v>
      </c>
      <c r="AB106" s="31" t="str">
        <f>[61]Sheet1!AA$35</f>
        <v>*</v>
      </c>
      <c r="AC106" s="32" t="str">
        <f t="shared" si="21"/>
        <v>*</v>
      </c>
      <c r="AD106" s="31">
        <f>[61]Sheet1!AC$35</f>
        <v>18.75</v>
      </c>
      <c r="AE106" s="31">
        <f>[61]Sheet1!AD$35</f>
        <v>19.25</v>
      </c>
      <c r="AF106" s="32">
        <f t="shared" si="22"/>
        <v>19</v>
      </c>
      <c r="AG106" s="31" t="str">
        <f>[61]Sheet1!AF$35</f>
        <v>*</v>
      </c>
      <c r="AH106" s="31" t="str">
        <f>[61]Sheet1!AG$35</f>
        <v>*</v>
      </c>
      <c r="AI106" s="32" t="str">
        <f t="shared" si="23"/>
        <v>*</v>
      </c>
      <c r="AJ106" s="31" t="str">
        <f>[61]Sheet1!AI$35</f>
        <v>*</v>
      </c>
      <c r="AK106" s="31" t="str">
        <f>[61]Sheet1!AJ$35</f>
        <v>*</v>
      </c>
      <c r="AL106" s="32" t="str">
        <f t="shared" si="24"/>
        <v>*</v>
      </c>
      <c r="AM106" s="31" t="str">
        <f>[61]Sheet1!AL$35</f>
        <v>*</v>
      </c>
      <c r="AN106" s="31" t="str">
        <f>[61]Sheet1!AM$35</f>
        <v>*</v>
      </c>
      <c r="AO106" s="32" t="str">
        <f t="shared" si="25"/>
        <v>*</v>
      </c>
      <c r="AP106" s="31" t="str">
        <f>[61]Sheet1!AO$35</f>
        <v>*</v>
      </c>
      <c r="AQ106" s="31" t="str">
        <f>[61]Sheet1!AP$35</f>
        <v>*</v>
      </c>
      <c r="AR106" s="32" t="str">
        <f t="shared" si="26"/>
        <v>*</v>
      </c>
      <c r="AS106" s="33"/>
      <c r="AT106" s="33"/>
      <c r="AU106" s="34"/>
      <c r="AV106" s="33"/>
    </row>
    <row r="107" spans="1:48" s="16" customFormat="1" ht="38.25" x14ac:dyDescent="0.25">
      <c r="A107" s="4">
        <v>61</v>
      </c>
      <c r="B107" s="10" t="s">
        <v>127</v>
      </c>
      <c r="C107" s="31" t="str">
        <f>[62]Sheet1!B$35</f>
        <v>*</v>
      </c>
      <c r="D107" s="31" t="str">
        <f>[62]Sheet1!C$35</f>
        <v>*</v>
      </c>
      <c r="E107" s="32" t="str">
        <f t="shared" ref="E107" si="28">IF(OR(C107&lt;0,D107&lt;0,SUM(C107:D107)=0,),"*",ROUND(AVERAGE(C107:D107),2))</f>
        <v>*</v>
      </c>
      <c r="F107" s="31" t="str">
        <f>[62]Sheet1!E$35</f>
        <v>*</v>
      </c>
      <c r="G107" s="31" t="str">
        <f>[62]Sheet1!F$35</f>
        <v>*</v>
      </c>
      <c r="H107" s="32" t="str">
        <f t="shared" ref="H107" si="29">IF(OR(F107&lt;0,G107&lt;0,SUM(F107:G107)=0,),"*",ROUND(AVERAGE(F107:G107),2))</f>
        <v>*</v>
      </c>
      <c r="I107" s="31" t="str">
        <f>[62]Sheet1!H$35</f>
        <v>*</v>
      </c>
      <c r="J107" s="31" t="str">
        <f>[62]Sheet1!I$35</f>
        <v>*</v>
      </c>
      <c r="K107" s="32" t="str">
        <f t="shared" ref="K107" si="30">IF(OR(I107&lt;0,J107&lt;0,SUM(I107:J107)=0,),"*",ROUND(AVERAGE(I107:J107),2))</f>
        <v>*</v>
      </c>
      <c r="L107" s="31" t="str">
        <f>[62]Sheet1!K$35</f>
        <v>*</v>
      </c>
      <c r="M107" s="31" t="str">
        <f>[62]Sheet1!L$35</f>
        <v>*</v>
      </c>
      <c r="N107" s="32" t="str">
        <f t="shared" ref="N107" si="31">IF(OR(L107&lt;0,M107&lt;0,SUM(L107:M107)=0,),"*",ROUND(AVERAGE(L107:M107),2))</f>
        <v>*</v>
      </c>
      <c r="O107" s="31" t="str">
        <f>[62]Sheet1!N$35</f>
        <v>*</v>
      </c>
      <c r="P107" s="31" t="str">
        <f>[62]Sheet1!O$35</f>
        <v>*</v>
      </c>
      <c r="Q107" s="32" t="str">
        <f t="shared" ref="Q107" si="32">IF(OR(O107&lt;0,P107&lt;0,SUM(O107:P107)=0,),"*",ROUND(AVERAGE(O107:P107),2))</f>
        <v>*</v>
      </c>
      <c r="R107" s="31" t="str">
        <f>[62]Sheet1!Q$35</f>
        <v>*</v>
      </c>
      <c r="S107" s="31" t="str">
        <f>[62]Sheet1!R$35</f>
        <v>*</v>
      </c>
      <c r="T107" s="32" t="str">
        <f t="shared" ref="T107" si="33">IF(OR(R107&lt;0,S107&lt;0,SUM(R107:S107)=0,),"*",ROUND(AVERAGE(R107:S107),2))</f>
        <v>*</v>
      </c>
      <c r="U107" s="31" t="str">
        <f>[62]Sheet1!T$35</f>
        <v>*</v>
      </c>
      <c r="V107" s="31" t="str">
        <f>[62]Sheet1!U$35</f>
        <v>*</v>
      </c>
      <c r="W107" s="32" t="str">
        <f t="shared" ref="W107" si="34">IF(OR(U107&lt;0,V107&lt;0,SUM(U107:V107)=0,),"*",ROUND(AVERAGE(U107:V107),2))</f>
        <v>*</v>
      </c>
      <c r="X107" s="31" t="str">
        <f>[62]Sheet1!W$35</f>
        <v>*</v>
      </c>
      <c r="Y107" s="31" t="str">
        <f>[62]Sheet1!X$35</f>
        <v>*</v>
      </c>
      <c r="Z107" s="32" t="str">
        <f t="shared" ref="Z107" si="35">IF(OR(X107&lt;0,Y107&lt;0,SUM(X107:Y107)=0,),"*",ROUND(AVERAGE(X107:Y107),2))</f>
        <v>*</v>
      </c>
      <c r="AA107" s="31" t="str">
        <f>[62]Sheet1!Z$35</f>
        <v>*</v>
      </c>
      <c r="AB107" s="31" t="str">
        <f>[62]Sheet1!AA$35</f>
        <v>*</v>
      </c>
      <c r="AC107" s="32" t="str">
        <f t="shared" ref="AC107" si="36">IF(OR(AA107&lt;0,AB107&lt;0,SUM(AA107:AB107)=0,),"*",ROUND(AVERAGE(AA107:AB107),2))</f>
        <v>*</v>
      </c>
      <c r="AD107" s="31" t="str">
        <f>[62]Sheet1!AC$35</f>
        <v>*</v>
      </c>
      <c r="AE107" s="31" t="str">
        <f>[62]Sheet1!AD$35</f>
        <v>*</v>
      </c>
      <c r="AF107" s="32" t="str">
        <f t="shared" ref="AF107" si="37">IF(OR(AD107&lt;0,AE107&lt;0,SUM(AD107:AE107)=0,),"*",ROUND(AVERAGE(AD107:AE107),2))</f>
        <v>*</v>
      </c>
      <c r="AG107" s="31" t="str">
        <f>[62]Sheet1!AF$35</f>
        <v>*</v>
      </c>
      <c r="AH107" s="31" t="str">
        <f>[62]Sheet1!AG$35</f>
        <v>*</v>
      </c>
      <c r="AI107" s="32" t="str">
        <f t="shared" ref="AI107" si="38">IF(OR(AG107&lt;0,AH107&lt;0,SUM(AG107:AH107)=0,),"*",ROUND(AVERAGE(AG107:AH107),2))</f>
        <v>*</v>
      </c>
      <c r="AJ107" s="31" t="str">
        <f>[62]Sheet1!AI$35</f>
        <v>*</v>
      </c>
      <c r="AK107" s="31" t="str">
        <f>[62]Sheet1!AJ$35</f>
        <v>*</v>
      </c>
      <c r="AL107" s="32" t="str">
        <f t="shared" ref="AL107" si="39">IF(OR(AJ107&lt;0,AK107&lt;0,SUM(AJ107:AK107)=0,),"*",ROUND(AVERAGE(AJ107:AK107),2))</f>
        <v>*</v>
      </c>
      <c r="AM107" s="31" t="str">
        <f>[62]Sheet1!AL$35</f>
        <v>*</v>
      </c>
      <c r="AN107" s="31" t="str">
        <f>[62]Sheet1!AM$35</f>
        <v>*</v>
      </c>
      <c r="AO107" s="32" t="str">
        <f t="shared" ref="AO107" si="40">IF(OR(AM107&lt;0,AN107&lt;0,SUM(AM107:AN107)=0,),"*",ROUND(AVERAGE(AM107:AN107),2))</f>
        <v>*</v>
      </c>
      <c r="AP107" s="31" t="str">
        <f>[62]Sheet1!AO$35</f>
        <v>*</v>
      </c>
      <c r="AQ107" s="31" t="str">
        <f>[62]Sheet1!AP$35</f>
        <v>*</v>
      </c>
      <c r="AR107" s="32" t="str">
        <f t="shared" ref="AR107" si="41">IF(OR(AP107&lt;0,AQ107&lt;0,SUM(AP107:AQ107)=0,),"*",ROUND(AVERAGE(AP107:AQ107),2))</f>
        <v>*</v>
      </c>
      <c r="AU107" s="19"/>
    </row>
    <row r="108" spans="1:48" s="33" customFormat="1" ht="15" x14ac:dyDescent="0.25">
      <c r="A108" s="12"/>
      <c r="B108" s="13" t="s">
        <v>60</v>
      </c>
      <c r="C108" s="27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  <c r="AF108" s="27"/>
      <c r="AG108" s="27"/>
      <c r="AH108" s="27"/>
      <c r="AI108" s="27"/>
      <c r="AJ108" s="27"/>
      <c r="AK108" s="27"/>
      <c r="AL108" s="27"/>
      <c r="AM108" s="27"/>
      <c r="AN108" s="27"/>
      <c r="AO108" s="27"/>
      <c r="AP108" s="27"/>
      <c r="AQ108" s="27"/>
      <c r="AR108" s="27"/>
      <c r="AS108" s="28"/>
      <c r="AT108" s="28"/>
      <c r="AU108" s="29"/>
      <c r="AV108" s="28"/>
    </row>
    <row r="109" spans="1:48" s="28" customFormat="1" ht="15" x14ac:dyDescent="0.25">
      <c r="A109" s="11"/>
      <c r="B109" s="9" t="s">
        <v>61</v>
      </c>
      <c r="C109" s="30"/>
      <c r="D109" s="30"/>
      <c r="E109" s="30"/>
      <c r="F109" s="30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  <c r="AF109" s="30"/>
      <c r="AG109" s="30"/>
      <c r="AH109" s="30"/>
      <c r="AI109" s="30"/>
      <c r="AJ109" s="30"/>
      <c r="AK109" s="30"/>
      <c r="AL109" s="30"/>
      <c r="AM109" s="30"/>
      <c r="AN109" s="30"/>
      <c r="AO109" s="30"/>
      <c r="AP109" s="30"/>
      <c r="AQ109" s="30"/>
      <c r="AR109" s="30"/>
      <c r="AU109" s="29"/>
    </row>
    <row r="110" spans="1:48" s="28" customFormat="1" ht="15" x14ac:dyDescent="0.25">
      <c r="A110" s="4">
        <v>62</v>
      </c>
      <c r="B110" s="10" t="s">
        <v>66</v>
      </c>
      <c r="C110" s="31" t="str">
        <f>[63]Sheet1!B$35</f>
        <v>*</v>
      </c>
      <c r="D110" s="31" t="str">
        <f>[63]Sheet1!C$35</f>
        <v>*</v>
      </c>
      <c r="E110" s="32" t="str">
        <f t="shared" si="27"/>
        <v>*</v>
      </c>
      <c r="F110" s="31" t="str">
        <f>[63]Sheet1!E$35</f>
        <v>*</v>
      </c>
      <c r="G110" s="31" t="str">
        <f>[63]Sheet1!F$35</f>
        <v>*</v>
      </c>
      <c r="H110" s="32" t="str">
        <f t="shared" si="14"/>
        <v>*</v>
      </c>
      <c r="I110" s="31" t="str">
        <f>[63]Sheet1!H$35</f>
        <v>*</v>
      </c>
      <c r="J110" s="31" t="str">
        <f>[63]Sheet1!I$35</f>
        <v>*</v>
      </c>
      <c r="K110" s="32" t="str">
        <f t="shared" si="15"/>
        <v>*</v>
      </c>
      <c r="L110" s="31" t="str">
        <f>[63]Sheet1!K$35</f>
        <v>*</v>
      </c>
      <c r="M110" s="31" t="str">
        <f>[63]Sheet1!L$35</f>
        <v>*</v>
      </c>
      <c r="N110" s="32" t="str">
        <f t="shared" si="16"/>
        <v>*</v>
      </c>
      <c r="O110" s="31" t="str">
        <f>[63]Sheet1!N$35</f>
        <v>*</v>
      </c>
      <c r="P110" s="31" t="str">
        <f>[63]Sheet1!O$35</f>
        <v>*</v>
      </c>
      <c r="Q110" s="32" t="str">
        <f t="shared" si="17"/>
        <v>*</v>
      </c>
      <c r="R110" s="31" t="str">
        <f>[63]Sheet1!Q$35</f>
        <v>*</v>
      </c>
      <c r="S110" s="31" t="str">
        <f>[63]Sheet1!R$35</f>
        <v>*</v>
      </c>
      <c r="T110" s="32" t="str">
        <f t="shared" si="18"/>
        <v>*</v>
      </c>
      <c r="U110" s="31">
        <f>[63]Sheet1!T$35</f>
        <v>40.5</v>
      </c>
      <c r="V110" s="31">
        <f>[63]Sheet1!U$35</f>
        <v>41</v>
      </c>
      <c r="W110" s="32">
        <f t="shared" si="19"/>
        <v>40.75</v>
      </c>
      <c r="X110" s="31" t="str">
        <f>[63]Sheet1!W$35</f>
        <v>*</v>
      </c>
      <c r="Y110" s="31" t="str">
        <f>[63]Sheet1!X$35</f>
        <v>*</v>
      </c>
      <c r="Z110" s="32" t="str">
        <f t="shared" si="20"/>
        <v>*</v>
      </c>
      <c r="AA110" s="31" t="str">
        <f>[63]Sheet1!Z$35</f>
        <v>*</v>
      </c>
      <c r="AB110" s="31" t="str">
        <f>[63]Sheet1!AA$35</f>
        <v>*</v>
      </c>
      <c r="AC110" s="32" t="str">
        <f t="shared" si="21"/>
        <v>*</v>
      </c>
      <c r="AD110" s="31" t="str">
        <f>[63]Sheet1!AC$35</f>
        <v>*</v>
      </c>
      <c r="AE110" s="31" t="str">
        <f>[63]Sheet1!AD$35</f>
        <v>*</v>
      </c>
      <c r="AF110" s="32" t="str">
        <f t="shared" si="22"/>
        <v>*</v>
      </c>
      <c r="AG110" s="31" t="str">
        <f>[63]Sheet1!AF$35</f>
        <v>*</v>
      </c>
      <c r="AH110" s="31" t="str">
        <f>[63]Sheet1!AG$35</f>
        <v>*</v>
      </c>
      <c r="AI110" s="32" t="str">
        <f t="shared" si="23"/>
        <v>*</v>
      </c>
      <c r="AJ110" s="31" t="str">
        <f>[63]Sheet1!AI$35</f>
        <v>*</v>
      </c>
      <c r="AK110" s="31" t="str">
        <f>[63]Sheet1!AJ$35</f>
        <v>*</v>
      </c>
      <c r="AL110" s="32" t="str">
        <f t="shared" si="24"/>
        <v>*</v>
      </c>
      <c r="AM110" s="31" t="str">
        <f>[63]Sheet1!AL$35</f>
        <v>*</v>
      </c>
      <c r="AN110" s="31" t="str">
        <f>[63]Sheet1!AM$35</f>
        <v>*</v>
      </c>
      <c r="AO110" s="32" t="str">
        <f t="shared" si="25"/>
        <v>*</v>
      </c>
      <c r="AP110" s="31" t="str">
        <f>[63]Sheet1!AO$35</f>
        <v>*</v>
      </c>
      <c r="AQ110" s="31" t="str">
        <f>[63]Sheet1!AP$35</f>
        <v>*</v>
      </c>
      <c r="AR110" s="32" t="str">
        <f t="shared" si="26"/>
        <v>*</v>
      </c>
      <c r="AS110" s="33"/>
      <c r="AT110" s="33"/>
      <c r="AU110" s="34"/>
      <c r="AV110" s="33"/>
    </row>
    <row r="111" spans="1:48" s="33" customFormat="1" ht="15" x14ac:dyDescent="0.25">
      <c r="A111" s="11"/>
      <c r="B111" s="9" t="s">
        <v>62</v>
      </c>
      <c r="C111" s="30"/>
      <c r="D111" s="30"/>
      <c r="E111" s="30"/>
      <c r="F111" s="30"/>
      <c r="G111" s="30"/>
      <c r="H111" s="30"/>
      <c r="I111" s="30"/>
      <c r="J111" s="30"/>
      <c r="K111" s="30"/>
      <c r="L111" s="30"/>
      <c r="M111" s="30"/>
      <c r="N111" s="30"/>
      <c r="O111" s="30"/>
      <c r="P111" s="30"/>
      <c r="Q111" s="30"/>
      <c r="R111" s="3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  <c r="AF111" s="30"/>
      <c r="AG111" s="30"/>
      <c r="AH111" s="30"/>
      <c r="AI111" s="30"/>
      <c r="AJ111" s="30"/>
      <c r="AK111" s="30"/>
      <c r="AL111" s="30"/>
      <c r="AM111" s="30"/>
      <c r="AN111" s="30"/>
      <c r="AO111" s="30"/>
      <c r="AP111" s="30"/>
      <c r="AQ111" s="30"/>
      <c r="AR111" s="30"/>
      <c r="AS111" s="28"/>
      <c r="AT111" s="28"/>
      <c r="AU111" s="29"/>
      <c r="AV111" s="28"/>
    </row>
    <row r="112" spans="1:48" s="28" customFormat="1" ht="15" x14ac:dyDescent="0.25">
      <c r="A112" s="4">
        <v>63</v>
      </c>
      <c r="B112" s="10" t="s">
        <v>65</v>
      </c>
      <c r="C112" s="31" t="str">
        <f>[64]Sheet1!B$35</f>
        <v>*</v>
      </c>
      <c r="D112" s="31" t="str">
        <f>[64]Sheet1!C$35</f>
        <v>*</v>
      </c>
      <c r="E112" s="32" t="str">
        <f t="shared" si="27"/>
        <v>*</v>
      </c>
      <c r="F112" s="31" t="str">
        <f>[64]Sheet1!E$35</f>
        <v>*</v>
      </c>
      <c r="G112" s="31" t="str">
        <f>[64]Sheet1!F$35</f>
        <v>*</v>
      </c>
      <c r="H112" s="32" t="str">
        <f t="shared" si="14"/>
        <v>*</v>
      </c>
      <c r="I112" s="31" t="str">
        <f>[64]Sheet1!H$35</f>
        <v>*</v>
      </c>
      <c r="J112" s="31" t="str">
        <f>[64]Sheet1!I$35</f>
        <v>*</v>
      </c>
      <c r="K112" s="32" t="str">
        <f t="shared" si="15"/>
        <v>*</v>
      </c>
      <c r="L112" s="31" t="str">
        <f>[64]Sheet1!K$35</f>
        <v>*</v>
      </c>
      <c r="M112" s="31" t="str">
        <f>[64]Sheet1!L$35</f>
        <v>*</v>
      </c>
      <c r="N112" s="32" t="str">
        <f t="shared" si="16"/>
        <v>*</v>
      </c>
      <c r="O112" s="31" t="str">
        <f>[64]Sheet1!N$35</f>
        <v>*</v>
      </c>
      <c r="P112" s="31" t="str">
        <f>[64]Sheet1!O$35</f>
        <v>*</v>
      </c>
      <c r="Q112" s="32" t="str">
        <f t="shared" si="17"/>
        <v>*</v>
      </c>
      <c r="R112" s="31" t="str">
        <f>[64]Sheet1!Q$35</f>
        <v>*</v>
      </c>
      <c r="S112" s="31" t="str">
        <f>[64]Sheet1!R$35</f>
        <v>*</v>
      </c>
      <c r="T112" s="32" t="str">
        <f t="shared" si="18"/>
        <v>*</v>
      </c>
      <c r="U112" s="31" t="str">
        <f>[64]Sheet1!T$35</f>
        <v>*</v>
      </c>
      <c r="V112" s="31" t="str">
        <f>[64]Sheet1!U$35</f>
        <v>*</v>
      </c>
      <c r="W112" s="32" t="str">
        <f t="shared" si="19"/>
        <v>*</v>
      </c>
      <c r="X112" s="31" t="str">
        <f>[64]Sheet1!W$35</f>
        <v>*</v>
      </c>
      <c r="Y112" s="31" t="str">
        <f>[64]Sheet1!X$35</f>
        <v>*</v>
      </c>
      <c r="Z112" s="32" t="str">
        <f t="shared" si="20"/>
        <v>*</v>
      </c>
      <c r="AA112" s="31" t="str">
        <f>[64]Sheet1!Z$35</f>
        <v>*</v>
      </c>
      <c r="AB112" s="31" t="str">
        <f>[64]Sheet1!AA$35</f>
        <v>*</v>
      </c>
      <c r="AC112" s="32" t="str">
        <f t="shared" si="21"/>
        <v>*</v>
      </c>
      <c r="AD112" s="31" t="str">
        <f>[64]Sheet1!AC$35</f>
        <v>*</v>
      </c>
      <c r="AE112" s="31" t="str">
        <f>[64]Sheet1!AD$35</f>
        <v>*</v>
      </c>
      <c r="AF112" s="32" t="str">
        <f t="shared" si="22"/>
        <v>*</v>
      </c>
      <c r="AG112" s="31" t="str">
        <f>[64]Sheet1!AF$35</f>
        <v>*</v>
      </c>
      <c r="AH112" s="31" t="str">
        <f>[64]Sheet1!AG$35</f>
        <v>*</v>
      </c>
      <c r="AI112" s="32" t="str">
        <f t="shared" si="23"/>
        <v>*</v>
      </c>
      <c r="AJ112" s="31" t="str">
        <f>[64]Sheet1!AI$35</f>
        <v>*</v>
      </c>
      <c r="AK112" s="31" t="str">
        <f>[64]Sheet1!AJ$35</f>
        <v>*</v>
      </c>
      <c r="AL112" s="32" t="str">
        <f t="shared" si="24"/>
        <v>*</v>
      </c>
      <c r="AM112" s="31" t="str">
        <f>[64]Sheet1!AL$35</f>
        <v>*</v>
      </c>
      <c r="AN112" s="31" t="str">
        <f>[64]Sheet1!AM$35</f>
        <v>*</v>
      </c>
      <c r="AO112" s="32" t="str">
        <f t="shared" si="25"/>
        <v>*</v>
      </c>
      <c r="AP112" s="31" t="str">
        <f>[64]Sheet1!AO$35</f>
        <v>*</v>
      </c>
      <c r="AQ112" s="31" t="str">
        <f>[64]Sheet1!AP$35</f>
        <v>*</v>
      </c>
      <c r="AR112" s="32" t="str">
        <f t="shared" si="26"/>
        <v>*</v>
      </c>
      <c r="AS112" s="33"/>
      <c r="AT112" s="33"/>
      <c r="AU112" s="34"/>
      <c r="AV112" s="33"/>
    </row>
    <row r="113" spans="1:48" s="33" customFormat="1" ht="15" x14ac:dyDescent="0.25">
      <c r="A113" s="12"/>
      <c r="B113" s="13" t="s">
        <v>128</v>
      </c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  <c r="AF113" s="27"/>
      <c r="AG113" s="27"/>
      <c r="AH113" s="27"/>
      <c r="AI113" s="27"/>
      <c r="AJ113" s="27"/>
      <c r="AK113" s="27"/>
      <c r="AL113" s="27"/>
      <c r="AM113" s="27"/>
      <c r="AN113" s="27"/>
      <c r="AO113" s="27"/>
      <c r="AP113" s="27"/>
      <c r="AQ113" s="27"/>
      <c r="AR113" s="27"/>
      <c r="AS113" s="28"/>
      <c r="AT113" s="28"/>
      <c r="AU113" s="29"/>
      <c r="AV113" s="28"/>
    </row>
    <row r="114" spans="1:48" s="28" customFormat="1" ht="38.25" x14ac:dyDescent="0.25">
      <c r="A114" s="4">
        <v>64</v>
      </c>
      <c r="B114" s="10" t="s">
        <v>64</v>
      </c>
      <c r="C114" s="31" t="str">
        <f>[65]Sheet1!B$35</f>
        <v>*</v>
      </c>
      <c r="D114" s="31" t="str">
        <f>[65]Sheet1!C$35</f>
        <v>*</v>
      </c>
      <c r="E114" s="32" t="str">
        <f t="shared" si="27"/>
        <v>*</v>
      </c>
      <c r="F114" s="31" t="str">
        <f>[65]Sheet1!E$35</f>
        <v>*</v>
      </c>
      <c r="G114" s="31" t="str">
        <f>[65]Sheet1!F$35</f>
        <v>*</v>
      </c>
      <c r="H114" s="32" t="str">
        <f t="shared" si="14"/>
        <v>*</v>
      </c>
      <c r="I114" s="31" t="str">
        <f>[65]Sheet1!H$35</f>
        <v>*</v>
      </c>
      <c r="J114" s="31" t="str">
        <f>[65]Sheet1!I$35</f>
        <v>*</v>
      </c>
      <c r="K114" s="32" t="str">
        <f t="shared" si="15"/>
        <v>*</v>
      </c>
      <c r="L114" s="31" t="str">
        <f>[65]Sheet1!K$35</f>
        <v>*</v>
      </c>
      <c r="M114" s="31" t="str">
        <f>[65]Sheet1!L$35</f>
        <v>*</v>
      </c>
      <c r="N114" s="32" t="str">
        <f t="shared" si="16"/>
        <v>*</v>
      </c>
      <c r="O114" s="31" t="str">
        <f>[65]Sheet1!N$35</f>
        <v>*</v>
      </c>
      <c r="P114" s="31" t="str">
        <f>[65]Sheet1!O$35</f>
        <v>*</v>
      </c>
      <c r="Q114" s="32" t="str">
        <f t="shared" si="17"/>
        <v>*</v>
      </c>
      <c r="R114" s="31" t="str">
        <f>[65]Sheet1!Q$35</f>
        <v>*</v>
      </c>
      <c r="S114" s="31" t="str">
        <f>[65]Sheet1!R$35</f>
        <v>*</v>
      </c>
      <c r="T114" s="32" t="str">
        <f t="shared" si="18"/>
        <v>*</v>
      </c>
      <c r="U114" s="31" t="str">
        <f>[65]Sheet1!T$35</f>
        <v>*</v>
      </c>
      <c r="V114" s="31" t="str">
        <f>[65]Sheet1!U$35</f>
        <v>*</v>
      </c>
      <c r="W114" s="32" t="str">
        <f t="shared" si="19"/>
        <v>*</v>
      </c>
      <c r="X114" s="31" t="str">
        <f>[65]Sheet1!W$35</f>
        <v>*</v>
      </c>
      <c r="Y114" s="31" t="str">
        <f>[65]Sheet1!X$35</f>
        <v>*</v>
      </c>
      <c r="Z114" s="32" t="str">
        <f t="shared" si="20"/>
        <v>*</v>
      </c>
      <c r="AA114" s="31" t="str">
        <f>[65]Sheet1!Z$35</f>
        <v>*</v>
      </c>
      <c r="AB114" s="31" t="str">
        <f>[65]Sheet1!AA$35</f>
        <v>*</v>
      </c>
      <c r="AC114" s="32" t="str">
        <f t="shared" si="21"/>
        <v>*</v>
      </c>
      <c r="AD114" s="31" t="str">
        <f>[65]Sheet1!AC$35</f>
        <v>*</v>
      </c>
      <c r="AE114" s="31" t="str">
        <f>[65]Sheet1!AD$35</f>
        <v>*</v>
      </c>
      <c r="AF114" s="32" t="str">
        <f t="shared" si="22"/>
        <v>*</v>
      </c>
      <c r="AG114" s="31" t="str">
        <f>[65]Sheet1!AF$35</f>
        <v>*</v>
      </c>
      <c r="AH114" s="31" t="str">
        <f>[65]Sheet1!AG$35</f>
        <v>*</v>
      </c>
      <c r="AI114" s="32" t="str">
        <f t="shared" si="23"/>
        <v>*</v>
      </c>
      <c r="AJ114" s="31" t="str">
        <f>[65]Sheet1!AI$35</f>
        <v>*</v>
      </c>
      <c r="AK114" s="31" t="str">
        <f>[65]Sheet1!AJ$35</f>
        <v>*</v>
      </c>
      <c r="AL114" s="32" t="str">
        <f t="shared" si="24"/>
        <v>*</v>
      </c>
      <c r="AM114" s="31" t="str">
        <f>[65]Sheet1!AL$35</f>
        <v>*</v>
      </c>
      <c r="AN114" s="31" t="str">
        <f>[65]Sheet1!AM$35</f>
        <v>*</v>
      </c>
      <c r="AO114" s="32" t="str">
        <f t="shared" si="25"/>
        <v>*</v>
      </c>
      <c r="AP114" s="31" t="str">
        <f>[65]Sheet1!AO$35</f>
        <v>*</v>
      </c>
      <c r="AQ114" s="31" t="str">
        <f>[65]Sheet1!AP$35</f>
        <v>*</v>
      </c>
      <c r="AR114" s="32" t="str">
        <f t="shared" si="26"/>
        <v>*</v>
      </c>
      <c r="AS114" s="33"/>
      <c r="AT114" s="33"/>
      <c r="AU114" s="34"/>
      <c r="AV114" s="33"/>
    </row>
    <row r="115" spans="1:48" s="33" customFormat="1" ht="38.25" x14ac:dyDescent="0.25">
      <c r="A115" s="4">
        <v>65</v>
      </c>
      <c r="B115" s="10" t="s">
        <v>63</v>
      </c>
      <c r="C115" s="31" t="str">
        <f>[66]Sheet1!B$35</f>
        <v>*</v>
      </c>
      <c r="D115" s="31" t="str">
        <f>[66]Sheet1!C$35</f>
        <v>*</v>
      </c>
      <c r="E115" s="32" t="str">
        <f t="shared" si="27"/>
        <v>*</v>
      </c>
      <c r="F115" s="31" t="str">
        <f>[66]Sheet1!E$35</f>
        <v>*</v>
      </c>
      <c r="G115" s="31" t="str">
        <f>[66]Sheet1!F$35</f>
        <v>*</v>
      </c>
      <c r="H115" s="32" t="str">
        <f t="shared" si="14"/>
        <v>*</v>
      </c>
      <c r="I115" s="31" t="str">
        <f>[66]Sheet1!H$35</f>
        <v>*</v>
      </c>
      <c r="J115" s="31" t="str">
        <f>[66]Sheet1!I$35</f>
        <v>*</v>
      </c>
      <c r="K115" s="32" t="str">
        <f t="shared" si="15"/>
        <v>*</v>
      </c>
      <c r="L115" s="31" t="str">
        <f>[66]Sheet1!K$35</f>
        <v>*</v>
      </c>
      <c r="M115" s="31" t="str">
        <f>[66]Sheet1!L$35</f>
        <v>*</v>
      </c>
      <c r="N115" s="32" t="str">
        <f t="shared" si="16"/>
        <v>*</v>
      </c>
      <c r="O115" s="31" t="str">
        <f>[66]Sheet1!N$35</f>
        <v>*</v>
      </c>
      <c r="P115" s="31" t="str">
        <f>[66]Sheet1!O$35</f>
        <v>*</v>
      </c>
      <c r="Q115" s="32" t="str">
        <f t="shared" si="17"/>
        <v>*</v>
      </c>
      <c r="R115" s="31" t="str">
        <f>[66]Sheet1!Q$35</f>
        <v>*</v>
      </c>
      <c r="S115" s="31" t="str">
        <f>[66]Sheet1!R$35</f>
        <v>*</v>
      </c>
      <c r="T115" s="32" t="str">
        <f t="shared" si="18"/>
        <v>*</v>
      </c>
      <c r="U115" s="31" t="str">
        <f>[66]Sheet1!T$35</f>
        <v>*</v>
      </c>
      <c r="V115" s="31" t="str">
        <f>[66]Sheet1!U$35</f>
        <v>*</v>
      </c>
      <c r="W115" s="32" t="str">
        <f t="shared" si="19"/>
        <v>*</v>
      </c>
      <c r="X115" s="31" t="str">
        <f>[66]Sheet1!W$35</f>
        <v>*</v>
      </c>
      <c r="Y115" s="31" t="str">
        <f>[66]Sheet1!X$35</f>
        <v>*</v>
      </c>
      <c r="Z115" s="32" t="str">
        <f t="shared" si="20"/>
        <v>*</v>
      </c>
      <c r="AA115" s="31" t="str">
        <f>[66]Sheet1!Z$35</f>
        <v>*</v>
      </c>
      <c r="AB115" s="31" t="str">
        <f>[66]Sheet1!AA$35</f>
        <v>*</v>
      </c>
      <c r="AC115" s="32" t="str">
        <f t="shared" si="21"/>
        <v>*</v>
      </c>
      <c r="AD115" s="31" t="str">
        <f>[66]Sheet1!AC$35</f>
        <v>*</v>
      </c>
      <c r="AE115" s="31" t="str">
        <f>[66]Sheet1!AD$35</f>
        <v>*</v>
      </c>
      <c r="AF115" s="32" t="str">
        <f t="shared" si="22"/>
        <v>*</v>
      </c>
      <c r="AG115" s="31" t="str">
        <f>[66]Sheet1!AF$35</f>
        <v>*</v>
      </c>
      <c r="AH115" s="31" t="str">
        <f>[66]Sheet1!AG$35</f>
        <v>*</v>
      </c>
      <c r="AI115" s="32" t="str">
        <f t="shared" si="23"/>
        <v>*</v>
      </c>
      <c r="AJ115" s="31" t="str">
        <f>[66]Sheet1!AI$35</f>
        <v>*</v>
      </c>
      <c r="AK115" s="31" t="str">
        <f>[66]Sheet1!AJ$35</f>
        <v>*</v>
      </c>
      <c r="AL115" s="32" t="str">
        <f t="shared" si="24"/>
        <v>*</v>
      </c>
      <c r="AM115" s="31" t="str">
        <f>[66]Sheet1!AL$35</f>
        <v>*</v>
      </c>
      <c r="AN115" s="31" t="str">
        <f>[66]Sheet1!AM$35</f>
        <v>*</v>
      </c>
      <c r="AO115" s="32" t="str">
        <f t="shared" si="25"/>
        <v>*</v>
      </c>
      <c r="AP115" s="31" t="str">
        <f>[66]Sheet1!AO$35</f>
        <v>*</v>
      </c>
      <c r="AQ115" s="31" t="str">
        <f>[66]Sheet1!AP$35</f>
        <v>*</v>
      </c>
      <c r="AR115" s="32" t="str">
        <f t="shared" si="26"/>
        <v>*</v>
      </c>
      <c r="AU115" s="34"/>
    </row>
    <row r="116" spans="1:48" s="33" customFormat="1" x14ac:dyDescent="0.25">
      <c r="A116" s="4">
        <v>66</v>
      </c>
      <c r="B116" s="3" t="s">
        <v>12</v>
      </c>
      <c r="C116" s="31" t="str">
        <f>[67]Sheet1!B$35</f>
        <v>*</v>
      </c>
      <c r="D116" s="31" t="str">
        <f>[67]Sheet1!C$35</f>
        <v>*</v>
      </c>
      <c r="E116" s="32" t="str">
        <f t="shared" si="27"/>
        <v>*</v>
      </c>
      <c r="F116" s="31" t="str">
        <f>[67]Sheet1!E$35</f>
        <v>*</v>
      </c>
      <c r="G116" s="31" t="str">
        <f>[67]Sheet1!F$35</f>
        <v>*</v>
      </c>
      <c r="H116" s="32" t="str">
        <f t="shared" si="14"/>
        <v>*</v>
      </c>
      <c r="I116" s="31" t="str">
        <f>[67]Sheet1!H$35</f>
        <v>*</v>
      </c>
      <c r="J116" s="31" t="str">
        <f>[67]Sheet1!I$35</f>
        <v>*</v>
      </c>
      <c r="K116" s="32" t="str">
        <f t="shared" si="15"/>
        <v>*</v>
      </c>
      <c r="L116" s="31" t="str">
        <f>[67]Sheet1!K$35</f>
        <v>*</v>
      </c>
      <c r="M116" s="31" t="str">
        <f>[67]Sheet1!L$35</f>
        <v>*</v>
      </c>
      <c r="N116" s="32" t="str">
        <f t="shared" si="16"/>
        <v>*</v>
      </c>
      <c r="O116" s="31" t="str">
        <f>[67]Sheet1!N$35</f>
        <v>*</v>
      </c>
      <c r="P116" s="31" t="str">
        <f>[67]Sheet1!O$35</f>
        <v>*</v>
      </c>
      <c r="Q116" s="32" t="str">
        <f t="shared" si="17"/>
        <v>*</v>
      </c>
      <c r="R116" s="31" t="str">
        <f>[67]Sheet1!Q$35</f>
        <v>*</v>
      </c>
      <c r="S116" s="31" t="str">
        <f>[67]Sheet1!R$35</f>
        <v>*</v>
      </c>
      <c r="T116" s="32" t="str">
        <f t="shared" si="18"/>
        <v>*</v>
      </c>
      <c r="U116" s="31" t="str">
        <f>[67]Sheet1!T$35</f>
        <v>*</v>
      </c>
      <c r="V116" s="31" t="str">
        <f>[67]Sheet1!U$35</f>
        <v>*</v>
      </c>
      <c r="W116" s="32" t="str">
        <f t="shared" si="19"/>
        <v>*</v>
      </c>
      <c r="X116" s="31" t="str">
        <f>[67]Sheet1!W$35</f>
        <v>*</v>
      </c>
      <c r="Y116" s="31" t="str">
        <f>[67]Sheet1!X$35</f>
        <v>*</v>
      </c>
      <c r="Z116" s="32" t="str">
        <f t="shared" si="20"/>
        <v>*</v>
      </c>
      <c r="AA116" s="31" t="str">
        <f>[67]Sheet1!Z$35</f>
        <v>*</v>
      </c>
      <c r="AB116" s="31" t="str">
        <f>[67]Sheet1!AA$35</f>
        <v>*</v>
      </c>
      <c r="AC116" s="32" t="str">
        <f t="shared" si="21"/>
        <v>*</v>
      </c>
      <c r="AD116" s="31" t="str">
        <f>[67]Sheet1!AC$35</f>
        <v>*</v>
      </c>
      <c r="AE116" s="31" t="str">
        <f>[67]Sheet1!AD$35</f>
        <v>*</v>
      </c>
      <c r="AF116" s="32" t="str">
        <f t="shared" si="22"/>
        <v>*</v>
      </c>
      <c r="AG116" s="31" t="str">
        <f>[67]Sheet1!AF$35</f>
        <v>*</v>
      </c>
      <c r="AH116" s="31" t="str">
        <f>[67]Sheet1!AG$35</f>
        <v>*</v>
      </c>
      <c r="AI116" s="32" t="str">
        <f t="shared" si="23"/>
        <v>*</v>
      </c>
      <c r="AJ116" s="31" t="str">
        <f>[67]Sheet1!AI$35</f>
        <v>*</v>
      </c>
      <c r="AK116" s="31" t="str">
        <f>[67]Sheet1!AJ$35</f>
        <v>*</v>
      </c>
      <c r="AL116" s="32" t="str">
        <f t="shared" si="24"/>
        <v>*</v>
      </c>
      <c r="AM116" s="31" t="str">
        <f>[67]Sheet1!AL$35</f>
        <v>*</v>
      </c>
      <c r="AN116" s="31" t="str">
        <f>[67]Sheet1!AM$35</f>
        <v>*</v>
      </c>
      <c r="AO116" s="32" t="str">
        <f t="shared" si="25"/>
        <v>*</v>
      </c>
      <c r="AP116" s="31" t="str">
        <f>[67]Sheet1!AO$35</f>
        <v>*</v>
      </c>
      <c r="AQ116" s="31" t="str">
        <f>[67]Sheet1!AP$35</f>
        <v>*</v>
      </c>
      <c r="AR116" s="32" t="str">
        <f t="shared" si="26"/>
        <v>*</v>
      </c>
      <c r="AU116" s="34"/>
    </row>
    <row r="117" spans="1:48" s="33" customFormat="1" x14ac:dyDescent="0.2">
      <c r="A117" s="20"/>
      <c r="B117" s="21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  <c r="AF117" s="22"/>
      <c r="AG117" s="22"/>
      <c r="AH117" s="22"/>
      <c r="AI117" s="22"/>
      <c r="AJ117" s="22"/>
      <c r="AK117" s="22"/>
      <c r="AL117" s="22"/>
      <c r="AM117" s="22"/>
      <c r="AN117" s="22"/>
      <c r="AO117" s="22"/>
      <c r="AP117" s="22"/>
      <c r="AQ117" s="22"/>
      <c r="AR117" s="22"/>
      <c r="AS117" s="22"/>
      <c r="AT117" s="22"/>
      <c r="AU117" s="23"/>
      <c r="AV117" s="22"/>
    </row>
    <row r="118" spans="1:48" x14ac:dyDescent="0.2">
      <c r="C118" s="37" t="s">
        <v>129</v>
      </c>
    </row>
    <row r="119" spans="1:48" x14ac:dyDescent="0.2">
      <c r="C119" s="22" t="s">
        <v>130</v>
      </c>
    </row>
  </sheetData>
  <mergeCells count="19">
    <mergeCell ref="AM5:AO5"/>
    <mergeCell ref="AP5:AR5"/>
    <mergeCell ref="U5:W5"/>
    <mergeCell ref="X5:Z5"/>
    <mergeCell ref="AA5:AC5"/>
    <mergeCell ref="AD5:AF5"/>
    <mergeCell ref="AG5:AI5"/>
    <mergeCell ref="AJ5:AL5"/>
    <mergeCell ref="O5:Q5"/>
    <mergeCell ref="R5:T5"/>
    <mergeCell ref="L3:Q3"/>
    <mergeCell ref="A5:A6"/>
    <mergeCell ref="A3:K3"/>
    <mergeCell ref="R3:S3"/>
    <mergeCell ref="B5:B6"/>
    <mergeCell ref="C5:E5"/>
    <mergeCell ref="F5:H5"/>
    <mergeCell ref="I5:K5"/>
    <mergeCell ref="L5:N5"/>
  </mergeCells>
  <printOptions horizontalCentered="1" verticalCentered="1"/>
  <pageMargins left="0.18" right="0.17" top="0.26" bottom="0.35433070866141736" header="0.15748031496062992" footer="0.17"/>
  <pageSetup paperSize="9" scale="95" orientation="landscape" r:id="rId1"/>
  <headerFooter>
    <oddFooter xml:space="preserve">&amp;C&amp;"Arial,Regular"&amp;9&amp;K646E73 1510 София, ул."Медникарска" №1А, тел.:02/936 75 99; факс:02/936 66 23; e-mail:office@sapi.bg   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цени</vt:lpstr>
      <vt:lpstr>цени!Print_Titles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TMaster</dc:creator>
  <cp:lastModifiedBy>Alexander Todorov</cp:lastModifiedBy>
  <cp:lastPrinted>2021-04-16T12:01:28Z</cp:lastPrinted>
  <dcterms:created xsi:type="dcterms:W3CDTF">2013-12-16T10:18:58Z</dcterms:created>
  <dcterms:modified xsi:type="dcterms:W3CDTF">2022-08-03T10:36:12Z</dcterms:modified>
</cp:coreProperties>
</file>